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.eris.local\05.営業企画本部\010.営業企画本部共通\040.東西共有資料\020.東西標準ドキュメントとツール\050.標準ドキュメント\運用ガイド\最新版管理20211001\運用ガイド別紙\"/>
    </mc:Choice>
  </mc:AlternateContent>
  <xr:revisionPtr revIDLastSave="0" documentId="11_6ED963D5434E242163AA52DD579682705F140B91" xr6:coauthVersionLast="47" xr6:coauthVersionMax="47" xr10:uidLastSave="{00000000-0000-0000-0000-000000000000}"/>
  <workbookProtection workbookAlgorithmName="SHA-512" workbookHashValue="MHwll4ZO6IW/dasqRl/9dNXVn7zGWb2j2xskTYrldSv3gvZCvlN/72Azg8ZD9PepkAbkiHmgsABs+2uxF3s1kQ==" workbookSaltValue="zQQQGY9B0DIBRClRvLnx4Q==" workbookSpinCount="100000" lockStructure="1"/>
  <bookViews>
    <workbookView xWindow="0" yWindow="0" windowWidth="22770" windowHeight="11325" tabRatio="871" xr2:uid="{00000000-000D-0000-FFFF-FFFF00000000}"/>
  </bookViews>
  <sheets>
    <sheet name="いんふぉ・EnneSmart利用開始申込書" sheetId="3" r:id="rId1"/>
    <sheet name="20施設以上" sheetId="7" r:id="rId2"/>
    <sheet name="いんふぉ・EnneSmart利用開始申込書 (記入例）" sheetId="13" r:id="rId3"/>
    <sheet name="システム取込用シート_WORK" sheetId="6" state="hidden" r:id="rId4"/>
    <sheet name="システム取込用シート" sheetId="10" state="hidden" r:id="rId5"/>
    <sheet name="システム取込結果メッセージ" sheetId="11" state="hidden" r:id="rId6"/>
    <sheet name="別紙EnneSmart約款" sheetId="15" r:id="rId7"/>
  </sheets>
  <definedNames>
    <definedName name="_xlnm.Print_Area" localSheetId="1">'20施設以上'!$A$1:$N$483</definedName>
    <definedName name="_xlnm.Print_Area" localSheetId="0">いんふぉ・EnneSmart利用開始申込書!$A$1:$N$76</definedName>
    <definedName name="_xlnm.Print_Area" localSheetId="2">'いんふぉ・EnneSmart利用開始申込書 (記入例）'!$A$1:$N$76</definedName>
    <definedName name="_xlnm.Print_Area" localSheetId="3">システム取込用シート_WORK!$A$1:$J$35</definedName>
    <definedName name="_xlnm.Print_Area" localSheetId="6">別紙EnneSmart約款!$A$1:$F$98</definedName>
  </definedNames>
  <calcPr calcId="162913"/>
</workbook>
</file>

<file path=xl/calcChain.xml><?xml version="1.0" encoding="utf-8"?>
<calcChain xmlns="http://schemas.openxmlformats.org/spreadsheetml/2006/main">
  <c r="K55" i="13" l="1"/>
  <c r="AA55" i="13" s="1"/>
  <c r="K56" i="13"/>
  <c r="AA56" i="13" s="1"/>
  <c r="K53" i="13"/>
  <c r="AA53" i="13" s="1"/>
  <c r="O58" i="13"/>
  <c r="L58" i="13" s="1"/>
  <c r="P57" i="13"/>
  <c r="O57" i="13"/>
  <c r="K54" i="13"/>
  <c r="AA54" i="13" s="1"/>
  <c r="O52" i="13"/>
  <c r="K52" i="13" s="1"/>
  <c r="AA52" i="13" s="1"/>
  <c r="L52" i="13"/>
  <c r="O51" i="13"/>
  <c r="L51" i="13" s="1"/>
  <c r="S49" i="13"/>
  <c r="K49" i="13" s="1"/>
  <c r="AA49" i="13" s="1"/>
  <c r="O48" i="13"/>
  <c r="L48" i="13"/>
  <c r="K48" i="13"/>
  <c r="AA48" i="13" s="1"/>
  <c r="K47" i="13"/>
  <c r="AA47" i="13" s="1"/>
  <c r="T41" i="13"/>
  <c r="S41" i="13"/>
  <c r="P41" i="13"/>
  <c r="R41" i="13" s="1"/>
  <c r="O41" i="13"/>
  <c r="Q41" i="13" s="1"/>
  <c r="J41" i="13"/>
  <c r="T40" i="13"/>
  <c r="S40" i="13"/>
  <c r="P40" i="13"/>
  <c r="R40" i="13" s="1"/>
  <c r="O40" i="13"/>
  <c r="Q40" i="13" s="1"/>
  <c r="J40" i="13"/>
  <c r="T39" i="13"/>
  <c r="S39" i="13"/>
  <c r="P39" i="13"/>
  <c r="R39" i="13" s="1"/>
  <c r="O39" i="13"/>
  <c r="Q39" i="13" s="1"/>
  <c r="J39" i="13"/>
  <c r="T38" i="13"/>
  <c r="S38" i="13"/>
  <c r="P38" i="13"/>
  <c r="R38" i="13" s="1"/>
  <c r="O38" i="13"/>
  <c r="Q38" i="13" s="1"/>
  <c r="J38" i="13"/>
  <c r="T37" i="13"/>
  <c r="S37" i="13"/>
  <c r="P37" i="13"/>
  <c r="R37" i="13" s="1"/>
  <c r="O37" i="13"/>
  <c r="Q37" i="13" s="1"/>
  <c r="J37" i="13"/>
  <c r="T36" i="13"/>
  <c r="S36" i="13"/>
  <c r="P36" i="13"/>
  <c r="R36" i="13" s="1"/>
  <c r="O36" i="13"/>
  <c r="Q36" i="13" s="1"/>
  <c r="J36" i="13"/>
  <c r="T35" i="13"/>
  <c r="S35" i="13"/>
  <c r="P35" i="13"/>
  <c r="R35" i="13" s="1"/>
  <c r="O35" i="13"/>
  <c r="Q35" i="13" s="1"/>
  <c r="J35" i="13"/>
  <c r="T34" i="13"/>
  <c r="S34" i="13"/>
  <c r="P34" i="13"/>
  <c r="R34" i="13" s="1"/>
  <c r="O34" i="13"/>
  <c r="Q34" i="13" s="1"/>
  <c r="J34" i="13"/>
  <c r="T33" i="13"/>
  <c r="S33" i="13"/>
  <c r="P33" i="13"/>
  <c r="R33" i="13" s="1"/>
  <c r="O33" i="13"/>
  <c r="Q33" i="13" s="1"/>
  <c r="J33" i="13"/>
  <c r="T32" i="13"/>
  <c r="S32" i="13"/>
  <c r="P32" i="13"/>
  <c r="R32" i="13" s="1"/>
  <c r="O32" i="13"/>
  <c r="Q32" i="13" s="1"/>
  <c r="J32" i="13"/>
  <c r="T31" i="13"/>
  <c r="S31" i="13"/>
  <c r="P31" i="13"/>
  <c r="R31" i="13" s="1"/>
  <c r="O31" i="13"/>
  <c r="Q31" i="13" s="1"/>
  <c r="J31" i="13"/>
  <c r="T30" i="13"/>
  <c r="S30" i="13"/>
  <c r="P30" i="13"/>
  <c r="R30" i="13" s="1"/>
  <c r="O30" i="13"/>
  <c r="Q30" i="13" s="1"/>
  <c r="J30" i="13"/>
  <c r="T29" i="13"/>
  <c r="S29" i="13"/>
  <c r="P29" i="13"/>
  <c r="R29" i="13" s="1"/>
  <c r="O29" i="13"/>
  <c r="Q29" i="13" s="1"/>
  <c r="J29" i="13"/>
  <c r="T28" i="13"/>
  <c r="S28" i="13"/>
  <c r="P28" i="13"/>
  <c r="R28" i="13" s="1"/>
  <c r="O28" i="13"/>
  <c r="Q28" i="13" s="1"/>
  <c r="J28" i="13"/>
  <c r="T27" i="13"/>
  <c r="S27" i="13"/>
  <c r="P27" i="13"/>
  <c r="R27" i="13" s="1"/>
  <c r="O27" i="13"/>
  <c r="Q27" i="13" s="1"/>
  <c r="J27" i="13"/>
  <c r="T26" i="13"/>
  <c r="S26" i="13"/>
  <c r="P26" i="13"/>
  <c r="R26" i="13" s="1"/>
  <c r="O26" i="13"/>
  <c r="Q26" i="13" s="1"/>
  <c r="J26" i="13"/>
  <c r="T25" i="13"/>
  <c r="S25" i="13"/>
  <c r="P25" i="13"/>
  <c r="R25" i="13" s="1"/>
  <c r="O25" i="13"/>
  <c r="Q25" i="13" s="1"/>
  <c r="J25" i="13"/>
  <c r="T24" i="13"/>
  <c r="S24" i="13"/>
  <c r="P24" i="13"/>
  <c r="R24" i="13" s="1"/>
  <c r="O24" i="13"/>
  <c r="Q24" i="13" s="1"/>
  <c r="J24" i="13"/>
  <c r="T23" i="13"/>
  <c r="S23" i="13"/>
  <c r="P23" i="13"/>
  <c r="R23" i="13" s="1"/>
  <c r="O23" i="13"/>
  <c r="Q23" i="13" s="1"/>
  <c r="T22" i="13"/>
  <c r="S22" i="13"/>
  <c r="P22" i="13"/>
  <c r="R22" i="13" s="1"/>
  <c r="O22" i="13"/>
  <c r="Q22" i="13" s="1"/>
  <c r="K19" i="13"/>
  <c r="AA19" i="13" s="1"/>
  <c r="U18" i="13"/>
  <c r="W18" i="13" s="1"/>
  <c r="K18" i="13" s="1"/>
  <c r="AA18" i="13" s="1"/>
  <c r="K17" i="13"/>
  <c r="AA17" i="13" s="1"/>
  <c r="U16" i="13"/>
  <c r="W16" i="13" s="1"/>
  <c r="K16" i="13" s="1"/>
  <c r="AA16" i="13" s="1"/>
  <c r="M25" i="13" l="1"/>
  <c r="Y25" i="13" s="1"/>
  <c r="N25" i="13"/>
  <c r="Z25" i="13" s="1"/>
  <c r="M26" i="13"/>
  <c r="Y26" i="13" s="1"/>
  <c r="N26" i="13"/>
  <c r="Z26" i="13" s="1"/>
  <c r="M27" i="13"/>
  <c r="Y27" i="13" s="1"/>
  <c r="N27" i="13"/>
  <c r="Z27" i="13" s="1"/>
  <c r="M28" i="13"/>
  <c r="Y28" i="13" s="1"/>
  <c r="N28" i="13"/>
  <c r="Z28" i="13" s="1"/>
  <c r="M29" i="13"/>
  <c r="Y29" i="13" s="1"/>
  <c r="N29" i="13"/>
  <c r="Z29" i="13" s="1"/>
  <c r="M30" i="13"/>
  <c r="Y30" i="13" s="1"/>
  <c r="N30" i="13"/>
  <c r="Z30" i="13" s="1"/>
  <c r="M31" i="13"/>
  <c r="Y31" i="13" s="1"/>
  <c r="N31" i="13"/>
  <c r="Z31" i="13" s="1"/>
  <c r="M32" i="13"/>
  <c r="Y32" i="13" s="1"/>
  <c r="N32" i="13"/>
  <c r="Z32" i="13" s="1"/>
  <c r="M33" i="13"/>
  <c r="Y33" i="13" s="1"/>
  <c r="N33" i="13"/>
  <c r="Z33" i="13" s="1"/>
  <c r="M34" i="13"/>
  <c r="Y34" i="13" s="1"/>
  <c r="N34" i="13"/>
  <c r="Z34" i="13" s="1"/>
  <c r="M35" i="13"/>
  <c r="Y35" i="13" s="1"/>
  <c r="N35" i="13"/>
  <c r="Z35" i="13" s="1"/>
  <c r="M36" i="13"/>
  <c r="Y36" i="13" s="1"/>
  <c r="N36" i="13"/>
  <c r="Z36" i="13" s="1"/>
  <c r="M37" i="13"/>
  <c r="Y37" i="13" s="1"/>
  <c r="N37" i="13"/>
  <c r="Z37" i="13" s="1"/>
  <c r="M38" i="13"/>
  <c r="Y38" i="13" s="1"/>
  <c r="N38" i="13"/>
  <c r="Z38" i="13" s="1"/>
  <c r="M39" i="13"/>
  <c r="Y39" i="13" s="1"/>
  <c r="N39" i="13"/>
  <c r="Z39" i="13" s="1"/>
  <c r="M40" i="13"/>
  <c r="Y40" i="13" s="1"/>
  <c r="N40" i="13"/>
  <c r="Z40" i="13" s="1"/>
  <c r="M41" i="13"/>
  <c r="Y41" i="13" s="1"/>
  <c r="N41" i="13"/>
  <c r="Z41" i="13" s="1"/>
  <c r="L57" i="13"/>
  <c r="K57" i="13"/>
  <c r="AA57" i="13" s="1"/>
  <c r="M24" i="13"/>
  <c r="Y24" i="13" s="1"/>
  <c r="J23" i="13"/>
  <c r="V23" i="13" s="1"/>
  <c r="J22" i="13"/>
  <c r="L22" i="13" s="1"/>
  <c r="X22" i="13" s="1"/>
  <c r="N24" i="13"/>
  <c r="Z24" i="13" s="1"/>
  <c r="M22" i="13"/>
  <c r="Y22" i="13" s="1"/>
  <c r="V22" i="13"/>
  <c r="N22" i="13"/>
  <c r="Z22" i="13" s="1"/>
  <c r="U22" i="13"/>
  <c r="M23" i="13"/>
  <c r="Y23" i="13" s="1"/>
  <c r="L23" i="13"/>
  <c r="X23" i="13" s="1"/>
  <c r="K23" i="13"/>
  <c r="W23" i="13" s="1"/>
  <c r="N23" i="13"/>
  <c r="Z23" i="13" s="1"/>
  <c r="U23" i="13"/>
  <c r="U24" i="13"/>
  <c r="U25" i="13" s="1"/>
  <c r="U26" i="13" s="1"/>
  <c r="U27" i="13" s="1"/>
  <c r="U28" i="13" s="1"/>
  <c r="U29" i="13" s="1"/>
  <c r="U30" i="13" s="1"/>
  <c r="U31" i="13" s="1"/>
  <c r="U32" i="13" s="1"/>
  <c r="U33" i="13" s="1"/>
  <c r="U34" i="13" s="1"/>
  <c r="U35" i="13" s="1"/>
  <c r="U36" i="13" s="1"/>
  <c r="U37" i="13" s="1"/>
  <c r="U38" i="13" s="1"/>
  <c r="U39" i="13" s="1"/>
  <c r="U40" i="13" s="1"/>
  <c r="U41" i="13" s="1"/>
  <c r="K58" i="13"/>
  <c r="AA58" i="13" s="1"/>
  <c r="V26" i="13"/>
  <c r="V33" i="13"/>
  <c r="V37" i="13"/>
  <c r="K24" i="13"/>
  <c r="W24" i="13" s="1"/>
  <c r="K26" i="13"/>
  <c r="W26" i="13" s="1"/>
  <c r="K27" i="13"/>
  <c r="W27" i="13" s="1"/>
  <c r="K29" i="13"/>
  <c r="W29" i="13" s="1"/>
  <c r="K30" i="13"/>
  <c r="W30" i="13" s="1"/>
  <c r="K31" i="13"/>
  <c r="W31" i="13" s="1"/>
  <c r="K32" i="13"/>
  <c r="W32" i="13" s="1"/>
  <c r="K33" i="13"/>
  <c r="W33" i="13" s="1"/>
  <c r="K34" i="13"/>
  <c r="W34" i="13" s="1"/>
  <c r="K35" i="13"/>
  <c r="W35" i="13" s="1"/>
  <c r="K36" i="13"/>
  <c r="W36" i="13" s="1"/>
  <c r="K37" i="13"/>
  <c r="W37" i="13" s="1"/>
  <c r="K38" i="13"/>
  <c r="W38" i="13" s="1"/>
  <c r="K39" i="13"/>
  <c r="W39" i="13" s="1"/>
  <c r="K40" i="13"/>
  <c r="W40" i="13" s="1"/>
  <c r="K41" i="13"/>
  <c r="W41" i="13" s="1"/>
  <c r="V27" i="13"/>
  <c r="V30" i="13"/>
  <c r="V31" i="13"/>
  <c r="V36" i="13"/>
  <c r="V38" i="13"/>
  <c r="V39" i="13"/>
  <c r="K25" i="13"/>
  <c r="W25" i="13" s="1"/>
  <c r="K28" i="13"/>
  <c r="W28" i="13" s="1"/>
  <c r="L24" i="13"/>
  <c r="X24" i="13" s="1"/>
  <c r="L25" i="13"/>
  <c r="X25" i="13" s="1"/>
  <c r="L26" i="13"/>
  <c r="X26" i="13" s="1"/>
  <c r="L27" i="13"/>
  <c r="X27" i="13" s="1"/>
  <c r="L28" i="13"/>
  <c r="X28" i="13" s="1"/>
  <c r="L29" i="13"/>
  <c r="X29" i="13" s="1"/>
  <c r="L30" i="13"/>
  <c r="X30" i="13" s="1"/>
  <c r="L31" i="13"/>
  <c r="X31" i="13" s="1"/>
  <c r="L32" i="13"/>
  <c r="X32" i="13" s="1"/>
  <c r="L33" i="13"/>
  <c r="X33" i="13" s="1"/>
  <c r="L34" i="13"/>
  <c r="X34" i="13" s="1"/>
  <c r="L35" i="13"/>
  <c r="X35" i="13" s="1"/>
  <c r="L36" i="13"/>
  <c r="X36" i="13" s="1"/>
  <c r="L37" i="13"/>
  <c r="X37" i="13" s="1"/>
  <c r="L38" i="13"/>
  <c r="X38" i="13" s="1"/>
  <c r="L39" i="13"/>
  <c r="X39" i="13" s="1"/>
  <c r="L40" i="13"/>
  <c r="X40" i="13" s="1"/>
  <c r="L41" i="13"/>
  <c r="X41" i="13" s="1"/>
  <c r="K51" i="13"/>
  <c r="AA51" i="13" s="1"/>
  <c r="V24" i="13"/>
  <c r="V25" i="13"/>
  <c r="V28" i="13"/>
  <c r="V29" i="13"/>
  <c r="V32" i="13"/>
  <c r="V34" i="13"/>
  <c r="V35" i="13"/>
  <c r="V40" i="13"/>
  <c r="V41" i="13"/>
  <c r="AA25" i="13" l="1"/>
  <c r="AA40" i="13"/>
  <c r="AA37" i="13"/>
  <c r="AA34" i="13"/>
  <c r="AA27" i="13"/>
  <c r="K22" i="13"/>
  <c r="W22" i="13" s="1"/>
  <c r="AA22" i="13"/>
  <c r="AA24" i="13"/>
  <c r="AA28" i="13"/>
  <c r="AA31" i="13"/>
  <c r="AA23" i="13"/>
  <c r="AA38" i="13"/>
  <c r="AA30" i="13"/>
  <c r="AA32" i="13"/>
  <c r="AA36" i="13"/>
  <c r="AA41" i="13"/>
  <c r="AA35" i="13"/>
  <c r="AA29" i="13"/>
  <c r="AA39" i="13"/>
  <c r="AA33" i="13"/>
  <c r="AA26" i="13"/>
  <c r="F3" i="6" l="1"/>
  <c r="P57" i="3" l="1"/>
  <c r="O57" i="3"/>
  <c r="O58" i="3"/>
  <c r="L58" i="3" s="1"/>
  <c r="L57" i="3" l="1"/>
  <c r="K58" i="3"/>
  <c r="K57" i="3"/>
  <c r="O48" i="3"/>
  <c r="K48" i="3" s="1"/>
  <c r="O52" i="3"/>
  <c r="L52" i="3" s="1"/>
  <c r="O51" i="3"/>
  <c r="K51" i="3" s="1"/>
  <c r="K56" i="3"/>
  <c r="K55" i="3"/>
  <c r="K54" i="3"/>
  <c r="K53" i="3"/>
  <c r="K19" i="3"/>
  <c r="K17" i="3"/>
  <c r="L48" i="3" l="1"/>
  <c r="K52" i="3"/>
  <c r="L51" i="3"/>
  <c r="P483" i="7"/>
  <c r="R483" i="7" s="1"/>
  <c r="J483" i="7" s="1"/>
  <c r="O483" i="7"/>
  <c r="Q483" i="7" s="1"/>
  <c r="P482" i="7"/>
  <c r="R482" i="7" s="1"/>
  <c r="O482" i="7"/>
  <c r="Q482" i="7" s="1"/>
  <c r="P481" i="7"/>
  <c r="R481" i="7" s="1"/>
  <c r="O481" i="7"/>
  <c r="Q481" i="7" s="1"/>
  <c r="P480" i="7"/>
  <c r="R480" i="7" s="1"/>
  <c r="O480" i="7"/>
  <c r="Q480" i="7" s="1"/>
  <c r="J480" i="7" s="1"/>
  <c r="P479" i="7"/>
  <c r="R479" i="7" s="1"/>
  <c r="O479" i="7"/>
  <c r="Q479" i="7" s="1"/>
  <c r="J479" i="7" s="1"/>
  <c r="P478" i="7"/>
  <c r="R478" i="7" s="1"/>
  <c r="O478" i="7"/>
  <c r="Q478" i="7" s="1"/>
  <c r="J478" i="7" s="1"/>
  <c r="P477" i="7"/>
  <c r="R477" i="7" s="1"/>
  <c r="O477" i="7"/>
  <c r="Q477" i="7" s="1"/>
  <c r="J477" i="7" s="1"/>
  <c r="P476" i="7"/>
  <c r="R476" i="7" s="1"/>
  <c r="O476" i="7"/>
  <c r="Q476" i="7" s="1"/>
  <c r="J476" i="7" s="1"/>
  <c r="P475" i="7"/>
  <c r="R475" i="7" s="1"/>
  <c r="O475" i="7"/>
  <c r="Q475" i="7" s="1"/>
  <c r="J475" i="7" s="1"/>
  <c r="P474" i="7"/>
  <c r="R474" i="7" s="1"/>
  <c r="O474" i="7"/>
  <c r="Q474" i="7" s="1"/>
  <c r="J474" i="7" s="1"/>
  <c r="P473" i="7"/>
  <c r="R473" i="7" s="1"/>
  <c r="O473" i="7"/>
  <c r="Q473" i="7" s="1"/>
  <c r="J473" i="7" s="1"/>
  <c r="P472" i="7"/>
  <c r="R472" i="7" s="1"/>
  <c r="O472" i="7"/>
  <c r="Q472" i="7" s="1"/>
  <c r="J472" i="7" s="1"/>
  <c r="P471" i="7"/>
  <c r="R471" i="7" s="1"/>
  <c r="O471" i="7"/>
  <c r="Q471" i="7" s="1"/>
  <c r="J471" i="7" s="1"/>
  <c r="P470" i="7"/>
  <c r="R470" i="7" s="1"/>
  <c r="O470" i="7"/>
  <c r="Q470" i="7" s="1"/>
  <c r="J470" i="7" s="1"/>
  <c r="P469" i="7"/>
  <c r="R469" i="7" s="1"/>
  <c r="O469" i="7"/>
  <c r="Q469" i="7" s="1"/>
  <c r="J469" i="7" s="1"/>
  <c r="P468" i="7"/>
  <c r="R468" i="7" s="1"/>
  <c r="O468" i="7"/>
  <c r="Q468" i="7" s="1"/>
  <c r="J468" i="7" s="1"/>
  <c r="P467" i="7"/>
  <c r="R467" i="7" s="1"/>
  <c r="O467" i="7"/>
  <c r="Q467" i="7" s="1"/>
  <c r="J467" i="7" s="1"/>
  <c r="P466" i="7"/>
  <c r="R466" i="7" s="1"/>
  <c r="O466" i="7"/>
  <c r="Q466" i="7" s="1"/>
  <c r="J466" i="7" s="1"/>
  <c r="P465" i="7"/>
  <c r="R465" i="7" s="1"/>
  <c r="O465" i="7"/>
  <c r="Q465" i="7" s="1"/>
  <c r="J465" i="7" s="1"/>
  <c r="P464" i="7"/>
  <c r="R464" i="7" s="1"/>
  <c r="O464" i="7"/>
  <c r="Q464" i="7" s="1"/>
  <c r="J464" i="7" s="1"/>
  <c r="P463" i="7"/>
  <c r="R463" i="7" s="1"/>
  <c r="O463" i="7"/>
  <c r="Q463" i="7" s="1"/>
  <c r="J463" i="7" s="1"/>
  <c r="P462" i="7"/>
  <c r="R462" i="7" s="1"/>
  <c r="O462" i="7"/>
  <c r="Q462" i="7" s="1"/>
  <c r="J462" i="7" s="1"/>
  <c r="P461" i="7"/>
  <c r="R461" i="7" s="1"/>
  <c r="O461" i="7"/>
  <c r="Q461" i="7" s="1"/>
  <c r="J461" i="7" s="1"/>
  <c r="P460" i="7"/>
  <c r="R460" i="7" s="1"/>
  <c r="O460" i="7"/>
  <c r="Q460" i="7" s="1"/>
  <c r="J460" i="7" s="1"/>
  <c r="P459" i="7"/>
  <c r="R459" i="7" s="1"/>
  <c r="O459" i="7"/>
  <c r="Q459" i="7" s="1"/>
  <c r="J459" i="7" s="1"/>
  <c r="P458" i="7"/>
  <c r="R458" i="7" s="1"/>
  <c r="O458" i="7"/>
  <c r="Q458" i="7" s="1"/>
  <c r="J458" i="7" s="1"/>
  <c r="P457" i="7"/>
  <c r="R457" i="7" s="1"/>
  <c r="O457" i="7"/>
  <c r="Q457" i="7" s="1"/>
  <c r="J457" i="7" s="1"/>
  <c r="P456" i="7"/>
  <c r="R456" i="7" s="1"/>
  <c r="O456" i="7"/>
  <c r="Q456" i="7" s="1"/>
  <c r="J456" i="7" s="1"/>
  <c r="P455" i="7"/>
  <c r="R455" i="7" s="1"/>
  <c r="O455" i="7"/>
  <c r="Q455" i="7" s="1"/>
  <c r="J455" i="7" s="1"/>
  <c r="P454" i="7"/>
  <c r="R454" i="7" s="1"/>
  <c r="O454" i="7"/>
  <c r="Q454" i="7" s="1"/>
  <c r="J454" i="7" s="1"/>
  <c r="P453" i="7"/>
  <c r="R453" i="7" s="1"/>
  <c r="O453" i="7"/>
  <c r="Q453" i="7" s="1"/>
  <c r="J453" i="7" s="1"/>
  <c r="P452" i="7"/>
  <c r="R452" i="7" s="1"/>
  <c r="O452" i="7"/>
  <c r="Q452" i="7" s="1"/>
  <c r="J452" i="7" s="1"/>
  <c r="P451" i="7"/>
  <c r="R451" i="7" s="1"/>
  <c r="O451" i="7"/>
  <c r="Q451" i="7" s="1"/>
  <c r="J451" i="7" s="1"/>
  <c r="P450" i="7"/>
  <c r="R450" i="7" s="1"/>
  <c r="O450" i="7"/>
  <c r="Q450" i="7" s="1"/>
  <c r="J450" i="7" s="1"/>
  <c r="P449" i="7"/>
  <c r="R449" i="7" s="1"/>
  <c r="O449" i="7"/>
  <c r="Q449" i="7" s="1"/>
  <c r="J449" i="7" s="1"/>
  <c r="P448" i="7"/>
  <c r="R448" i="7" s="1"/>
  <c r="O448" i="7"/>
  <c r="Q448" i="7" s="1"/>
  <c r="J448" i="7" s="1"/>
  <c r="P447" i="7"/>
  <c r="R447" i="7" s="1"/>
  <c r="O447" i="7"/>
  <c r="Q447" i="7" s="1"/>
  <c r="J447" i="7" s="1"/>
  <c r="P446" i="7"/>
  <c r="R446" i="7" s="1"/>
  <c r="O446" i="7"/>
  <c r="Q446" i="7" s="1"/>
  <c r="J446" i="7" s="1"/>
  <c r="P445" i="7"/>
  <c r="R445" i="7" s="1"/>
  <c r="O445" i="7"/>
  <c r="Q445" i="7" s="1"/>
  <c r="J445" i="7" s="1"/>
  <c r="P444" i="7"/>
  <c r="R444" i="7" s="1"/>
  <c r="O444" i="7"/>
  <c r="Q444" i="7" s="1"/>
  <c r="J444" i="7" s="1"/>
  <c r="P443" i="7"/>
  <c r="R443" i="7" s="1"/>
  <c r="O443" i="7"/>
  <c r="Q443" i="7" s="1"/>
  <c r="J443" i="7" s="1"/>
  <c r="P442" i="7"/>
  <c r="R442" i="7" s="1"/>
  <c r="O442" i="7"/>
  <c r="Q442" i="7" s="1"/>
  <c r="J442" i="7" s="1"/>
  <c r="P441" i="7"/>
  <c r="R441" i="7" s="1"/>
  <c r="O441" i="7"/>
  <c r="Q441" i="7" s="1"/>
  <c r="J441" i="7" s="1"/>
  <c r="P440" i="7"/>
  <c r="R440" i="7" s="1"/>
  <c r="O440" i="7"/>
  <c r="Q440" i="7" s="1"/>
  <c r="J440" i="7" s="1"/>
  <c r="P439" i="7"/>
  <c r="R439" i="7" s="1"/>
  <c r="O439" i="7"/>
  <c r="Q439" i="7" s="1"/>
  <c r="J439" i="7" s="1"/>
  <c r="P438" i="7"/>
  <c r="R438" i="7" s="1"/>
  <c r="O438" i="7"/>
  <c r="Q438" i="7" s="1"/>
  <c r="J438" i="7" s="1"/>
  <c r="P437" i="7"/>
  <c r="R437" i="7" s="1"/>
  <c r="O437" i="7"/>
  <c r="Q437" i="7" s="1"/>
  <c r="J437" i="7" s="1"/>
  <c r="P436" i="7"/>
  <c r="R436" i="7" s="1"/>
  <c r="O436" i="7"/>
  <c r="Q436" i="7" s="1"/>
  <c r="J436" i="7" s="1"/>
  <c r="P435" i="7"/>
  <c r="R435" i="7" s="1"/>
  <c r="O435" i="7"/>
  <c r="Q435" i="7" s="1"/>
  <c r="J435" i="7" s="1"/>
  <c r="P434" i="7"/>
  <c r="R434" i="7" s="1"/>
  <c r="O434" i="7"/>
  <c r="Q434" i="7" s="1"/>
  <c r="J434" i="7" s="1"/>
  <c r="P433" i="7"/>
  <c r="R433" i="7" s="1"/>
  <c r="O433" i="7"/>
  <c r="Q433" i="7" s="1"/>
  <c r="J433" i="7" s="1"/>
  <c r="P432" i="7"/>
  <c r="R432" i="7" s="1"/>
  <c r="O432" i="7"/>
  <c r="Q432" i="7" s="1"/>
  <c r="J432" i="7" s="1"/>
  <c r="P431" i="7"/>
  <c r="R431" i="7" s="1"/>
  <c r="O431" i="7"/>
  <c r="Q431" i="7" s="1"/>
  <c r="J431" i="7" s="1"/>
  <c r="P430" i="7"/>
  <c r="R430" i="7" s="1"/>
  <c r="O430" i="7"/>
  <c r="Q430" i="7" s="1"/>
  <c r="J430" i="7" s="1"/>
  <c r="P429" i="7"/>
  <c r="R429" i="7" s="1"/>
  <c r="O429" i="7"/>
  <c r="Q429" i="7" s="1"/>
  <c r="J429" i="7" s="1"/>
  <c r="P428" i="7"/>
  <c r="R428" i="7" s="1"/>
  <c r="O428" i="7"/>
  <c r="Q428" i="7" s="1"/>
  <c r="J428" i="7" s="1"/>
  <c r="P427" i="7"/>
  <c r="R427" i="7" s="1"/>
  <c r="O427" i="7"/>
  <c r="Q427" i="7" s="1"/>
  <c r="J427" i="7" s="1"/>
  <c r="P426" i="7"/>
  <c r="R426" i="7" s="1"/>
  <c r="O426" i="7"/>
  <c r="Q426" i="7" s="1"/>
  <c r="J426" i="7" s="1"/>
  <c r="P425" i="7"/>
  <c r="R425" i="7" s="1"/>
  <c r="O425" i="7"/>
  <c r="Q425" i="7" s="1"/>
  <c r="J425" i="7" s="1"/>
  <c r="P424" i="7"/>
  <c r="R424" i="7" s="1"/>
  <c r="O424" i="7"/>
  <c r="Q424" i="7" s="1"/>
  <c r="J424" i="7" s="1"/>
  <c r="P423" i="7"/>
  <c r="R423" i="7" s="1"/>
  <c r="O423" i="7"/>
  <c r="Q423" i="7" s="1"/>
  <c r="J423" i="7" s="1"/>
  <c r="P422" i="7"/>
  <c r="R422" i="7" s="1"/>
  <c r="O422" i="7"/>
  <c r="Q422" i="7" s="1"/>
  <c r="J422" i="7" s="1"/>
  <c r="M422" i="7" s="1"/>
  <c r="P421" i="7"/>
  <c r="R421" i="7" s="1"/>
  <c r="O421" i="7"/>
  <c r="Q421" i="7" s="1"/>
  <c r="J421" i="7" s="1"/>
  <c r="P420" i="7"/>
  <c r="R420" i="7" s="1"/>
  <c r="O420" i="7"/>
  <c r="Q420" i="7" s="1"/>
  <c r="J420" i="7" s="1"/>
  <c r="P419" i="7"/>
  <c r="R419" i="7" s="1"/>
  <c r="O419" i="7"/>
  <c r="Q419" i="7" s="1"/>
  <c r="J419" i="7" s="1"/>
  <c r="P418" i="7"/>
  <c r="R418" i="7" s="1"/>
  <c r="O418" i="7"/>
  <c r="Q418" i="7" s="1"/>
  <c r="J418" i="7" s="1"/>
  <c r="P417" i="7"/>
  <c r="R417" i="7" s="1"/>
  <c r="O417" i="7"/>
  <c r="Q417" i="7" s="1"/>
  <c r="J417" i="7" s="1"/>
  <c r="P416" i="7"/>
  <c r="R416" i="7" s="1"/>
  <c r="O416" i="7"/>
  <c r="Q416" i="7" s="1"/>
  <c r="J416" i="7" s="1"/>
  <c r="P415" i="7"/>
  <c r="R415" i="7" s="1"/>
  <c r="O415" i="7"/>
  <c r="Q415" i="7" s="1"/>
  <c r="J415" i="7" s="1"/>
  <c r="P414" i="7"/>
  <c r="R414" i="7" s="1"/>
  <c r="O414" i="7"/>
  <c r="Q414" i="7" s="1"/>
  <c r="J414" i="7" s="1"/>
  <c r="P413" i="7"/>
  <c r="R413" i="7" s="1"/>
  <c r="O413" i="7"/>
  <c r="Q413" i="7" s="1"/>
  <c r="J413" i="7" s="1"/>
  <c r="P412" i="7"/>
  <c r="R412" i="7" s="1"/>
  <c r="O412" i="7"/>
  <c r="Q412" i="7" s="1"/>
  <c r="J412" i="7" s="1"/>
  <c r="P411" i="7"/>
  <c r="R411" i="7" s="1"/>
  <c r="O411" i="7"/>
  <c r="Q411" i="7" s="1"/>
  <c r="J411" i="7" s="1"/>
  <c r="P410" i="7"/>
  <c r="R410" i="7" s="1"/>
  <c r="O410" i="7"/>
  <c r="Q410" i="7" s="1"/>
  <c r="J410" i="7" s="1"/>
  <c r="P409" i="7"/>
  <c r="R409" i="7" s="1"/>
  <c r="O409" i="7"/>
  <c r="Q409" i="7" s="1"/>
  <c r="J409" i="7" s="1"/>
  <c r="P408" i="7"/>
  <c r="R408" i="7" s="1"/>
  <c r="O408" i="7"/>
  <c r="Q408" i="7" s="1"/>
  <c r="J408" i="7" s="1"/>
  <c r="P407" i="7"/>
  <c r="R407" i="7" s="1"/>
  <c r="O407" i="7"/>
  <c r="Q407" i="7" s="1"/>
  <c r="J407" i="7" s="1"/>
  <c r="P406" i="7"/>
  <c r="R406" i="7" s="1"/>
  <c r="O406" i="7"/>
  <c r="Q406" i="7" s="1"/>
  <c r="J406" i="7" s="1"/>
  <c r="P405" i="7"/>
  <c r="R405" i="7" s="1"/>
  <c r="O405" i="7"/>
  <c r="Q405" i="7" s="1"/>
  <c r="J405" i="7" s="1"/>
  <c r="P404" i="7"/>
  <c r="R404" i="7" s="1"/>
  <c r="O404" i="7"/>
  <c r="Q404" i="7" s="1"/>
  <c r="J404" i="7" s="1"/>
  <c r="P403" i="7"/>
  <c r="R403" i="7" s="1"/>
  <c r="O403" i="7"/>
  <c r="Q403" i="7" s="1"/>
  <c r="J403" i="7" s="1"/>
  <c r="P402" i="7"/>
  <c r="R402" i="7" s="1"/>
  <c r="O402" i="7"/>
  <c r="Q402" i="7" s="1"/>
  <c r="J402" i="7" s="1"/>
  <c r="P401" i="7"/>
  <c r="R401" i="7" s="1"/>
  <c r="O401" i="7"/>
  <c r="Q401" i="7" s="1"/>
  <c r="J401" i="7" s="1"/>
  <c r="P400" i="7"/>
  <c r="R400" i="7" s="1"/>
  <c r="O400" i="7"/>
  <c r="Q400" i="7" s="1"/>
  <c r="J400" i="7" s="1"/>
  <c r="P399" i="7"/>
  <c r="R399" i="7" s="1"/>
  <c r="O399" i="7"/>
  <c r="Q399" i="7" s="1"/>
  <c r="J399" i="7" s="1"/>
  <c r="P398" i="7"/>
  <c r="R398" i="7" s="1"/>
  <c r="O398" i="7"/>
  <c r="Q398" i="7" s="1"/>
  <c r="J398" i="7" s="1"/>
  <c r="P397" i="7"/>
  <c r="R397" i="7" s="1"/>
  <c r="O397" i="7"/>
  <c r="Q397" i="7" s="1"/>
  <c r="J397" i="7" s="1"/>
  <c r="P396" i="7"/>
  <c r="R396" i="7" s="1"/>
  <c r="O396" i="7"/>
  <c r="Q396" i="7" s="1"/>
  <c r="J396" i="7" s="1"/>
  <c r="P395" i="7"/>
  <c r="R395" i="7" s="1"/>
  <c r="O395" i="7"/>
  <c r="Q395" i="7" s="1"/>
  <c r="J395" i="7" s="1"/>
  <c r="P394" i="7"/>
  <c r="R394" i="7" s="1"/>
  <c r="O394" i="7"/>
  <c r="Q394" i="7" s="1"/>
  <c r="J394" i="7" s="1"/>
  <c r="P393" i="7"/>
  <c r="R393" i="7" s="1"/>
  <c r="O393" i="7"/>
  <c r="Q393" i="7" s="1"/>
  <c r="J393" i="7" s="1"/>
  <c r="P392" i="7"/>
  <c r="R392" i="7" s="1"/>
  <c r="O392" i="7"/>
  <c r="Q392" i="7" s="1"/>
  <c r="J392" i="7" s="1"/>
  <c r="P391" i="7"/>
  <c r="R391" i="7" s="1"/>
  <c r="O391" i="7"/>
  <c r="Q391" i="7" s="1"/>
  <c r="J391" i="7" s="1"/>
  <c r="P390" i="7"/>
  <c r="R390" i="7" s="1"/>
  <c r="O390" i="7"/>
  <c r="Q390" i="7" s="1"/>
  <c r="J390" i="7" s="1"/>
  <c r="P389" i="7"/>
  <c r="R389" i="7" s="1"/>
  <c r="O389" i="7"/>
  <c r="Q389" i="7" s="1"/>
  <c r="J389" i="7" s="1"/>
  <c r="P388" i="7"/>
  <c r="R388" i="7" s="1"/>
  <c r="O388" i="7"/>
  <c r="Q388" i="7" s="1"/>
  <c r="J388" i="7" s="1"/>
  <c r="P387" i="7"/>
  <c r="R387" i="7" s="1"/>
  <c r="O387" i="7"/>
  <c r="Q387" i="7" s="1"/>
  <c r="J387" i="7" s="1"/>
  <c r="P386" i="7"/>
  <c r="R386" i="7" s="1"/>
  <c r="O386" i="7"/>
  <c r="Q386" i="7" s="1"/>
  <c r="J386" i="7" s="1"/>
  <c r="P385" i="7"/>
  <c r="R385" i="7" s="1"/>
  <c r="O385" i="7"/>
  <c r="Q385" i="7" s="1"/>
  <c r="J385" i="7" s="1"/>
  <c r="P384" i="7"/>
  <c r="R384" i="7" s="1"/>
  <c r="O384" i="7"/>
  <c r="Q384" i="7" s="1"/>
  <c r="J384" i="7" s="1"/>
  <c r="P383" i="7"/>
  <c r="R383" i="7" s="1"/>
  <c r="O383" i="7"/>
  <c r="Q383" i="7" s="1"/>
  <c r="J383" i="7" s="1"/>
  <c r="P382" i="7"/>
  <c r="R382" i="7" s="1"/>
  <c r="O382" i="7"/>
  <c r="Q382" i="7" s="1"/>
  <c r="J382" i="7" s="1"/>
  <c r="P381" i="7"/>
  <c r="R381" i="7" s="1"/>
  <c r="O381" i="7"/>
  <c r="Q381" i="7" s="1"/>
  <c r="J381" i="7" s="1"/>
  <c r="P380" i="7"/>
  <c r="R380" i="7" s="1"/>
  <c r="O380" i="7"/>
  <c r="Q380" i="7" s="1"/>
  <c r="J380" i="7" s="1"/>
  <c r="P379" i="7"/>
  <c r="R379" i="7" s="1"/>
  <c r="O379" i="7"/>
  <c r="Q379" i="7" s="1"/>
  <c r="J379" i="7" s="1"/>
  <c r="P378" i="7"/>
  <c r="R378" i="7" s="1"/>
  <c r="O378" i="7"/>
  <c r="Q378" i="7" s="1"/>
  <c r="J378" i="7" s="1"/>
  <c r="P377" i="7"/>
  <c r="R377" i="7" s="1"/>
  <c r="O377" i="7"/>
  <c r="Q377" i="7" s="1"/>
  <c r="J377" i="7" s="1"/>
  <c r="P376" i="7"/>
  <c r="R376" i="7" s="1"/>
  <c r="O376" i="7"/>
  <c r="Q376" i="7" s="1"/>
  <c r="J376" i="7" s="1"/>
  <c r="P375" i="7"/>
  <c r="R375" i="7" s="1"/>
  <c r="O375" i="7"/>
  <c r="Q375" i="7" s="1"/>
  <c r="J375" i="7" s="1"/>
  <c r="P374" i="7"/>
  <c r="R374" i="7" s="1"/>
  <c r="O374" i="7"/>
  <c r="Q374" i="7" s="1"/>
  <c r="J374" i="7" s="1"/>
  <c r="P373" i="7"/>
  <c r="R373" i="7" s="1"/>
  <c r="O373" i="7"/>
  <c r="Q373" i="7" s="1"/>
  <c r="J373" i="7" s="1"/>
  <c r="P372" i="7"/>
  <c r="R372" i="7" s="1"/>
  <c r="O372" i="7"/>
  <c r="Q372" i="7" s="1"/>
  <c r="J372" i="7" s="1"/>
  <c r="P371" i="7"/>
  <c r="R371" i="7" s="1"/>
  <c r="O371" i="7"/>
  <c r="Q371" i="7" s="1"/>
  <c r="J371" i="7" s="1"/>
  <c r="P370" i="7"/>
  <c r="R370" i="7" s="1"/>
  <c r="O370" i="7"/>
  <c r="Q370" i="7" s="1"/>
  <c r="J370" i="7" s="1"/>
  <c r="P369" i="7"/>
  <c r="R369" i="7" s="1"/>
  <c r="O369" i="7"/>
  <c r="Q369" i="7" s="1"/>
  <c r="J369" i="7" s="1"/>
  <c r="P368" i="7"/>
  <c r="R368" i="7" s="1"/>
  <c r="O368" i="7"/>
  <c r="Q368" i="7" s="1"/>
  <c r="J368" i="7" s="1"/>
  <c r="P367" i="7"/>
  <c r="R367" i="7" s="1"/>
  <c r="O367" i="7"/>
  <c r="Q367" i="7" s="1"/>
  <c r="J367" i="7" s="1"/>
  <c r="P366" i="7"/>
  <c r="R366" i="7" s="1"/>
  <c r="O366" i="7"/>
  <c r="Q366" i="7" s="1"/>
  <c r="J366" i="7" s="1"/>
  <c r="P365" i="7"/>
  <c r="R365" i="7" s="1"/>
  <c r="O365" i="7"/>
  <c r="Q365" i="7" s="1"/>
  <c r="J365" i="7" s="1"/>
  <c r="P364" i="7"/>
  <c r="R364" i="7" s="1"/>
  <c r="O364" i="7"/>
  <c r="Q364" i="7" s="1"/>
  <c r="J364" i="7" s="1"/>
  <c r="P363" i="7"/>
  <c r="R363" i="7" s="1"/>
  <c r="O363" i="7"/>
  <c r="Q363" i="7" s="1"/>
  <c r="J363" i="7" s="1"/>
  <c r="P362" i="7"/>
  <c r="R362" i="7" s="1"/>
  <c r="O362" i="7"/>
  <c r="Q362" i="7" s="1"/>
  <c r="J362" i="7" s="1"/>
  <c r="P361" i="7"/>
  <c r="R361" i="7" s="1"/>
  <c r="O361" i="7"/>
  <c r="Q361" i="7" s="1"/>
  <c r="J361" i="7" s="1"/>
  <c r="P360" i="7"/>
  <c r="R360" i="7" s="1"/>
  <c r="O360" i="7"/>
  <c r="Q360" i="7" s="1"/>
  <c r="J360" i="7" s="1"/>
  <c r="P359" i="7"/>
  <c r="R359" i="7" s="1"/>
  <c r="O359" i="7"/>
  <c r="Q359" i="7" s="1"/>
  <c r="J359" i="7" s="1"/>
  <c r="P358" i="7"/>
  <c r="R358" i="7" s="1"/>
  <c r="O358" i="7"/>
  <c r="Q358" i="7" s="1"/>
  <c r="J358" i="7" s="1"/>
  <c r="P357" i="7"/>
  <c r="R357" i="7" s="1"/>
  <c r="O357" i="7"/>
  <c r="Q357" i="7" s="1"/>
  <c r="J357" i="7" s="1"/>
  <c r="P356" i="7"/>
  <c r="R356" i="7" s="1"/>
  <c r="O356" i="7"/>
  <c r="Q356" i="7" s="1"/>
  <c r="J356" i="7" s="1"/>
  <c r="P355" i="7"/>
  <c r="R355" i="7" s="1"/>
  <c r="O355" i="7"/>
  <c r="Q355" i="7" s="1"/>
  <c r="J355" i="7" s="1"/>
  <c r="P354" i="7"/>
  <c r="R354" i="7" s="1"/>
  <c r="O354" i="7"/>
  <c r="Q354" i="7" s="1"/>
  <c r="J354" i="7" s="1"/>
  <c r="P353" i="7"/>
  <c r="R353" i="7" s="1"/>
  <c r="O353" i="7"/>
  <c r="Q353" i="7" s="1"/>
  <c r="J353" i="7" s="1"/>
  <c r="P352" i="7"/>
  <c r="R352" i="7" s="1"/>
  <c r="O352" i="7"/>
  <c r="Q352" i="7" s="1"/>
  <c r="J352" i="7" s="1"/>
  <c r="P351" i="7"/>
  <c r="R351" i="7" s="1"/>
  <c r="O351" i="7"/>
  <c r="Q351" i="7" s="1"/>
  <c r="J351" i="7" s="1"/>
  <c r="P350" i="7"/>
  <c r="R350" i="7" s="1"/>
  <c r="O350" i="7"/>
  <c r="Q350" i="7" s="1"/>
  <c r="J350" i="7" s="1"/>
  <c r="P349" i="7"/>
  <c r="R349" i="7" s="1"/>
  <c r="O349" i="7"/>
  <c r="Q349" i="7" s="1"/>
  <c r="J349" i="7" s="1"/>
  <c r="P348" i="7"/>
  <c r="R348" i="7" s="1"/>
  <c r="O348" i="7"/>
  <c r="Q348" i="7" s="1"/>
  <c r="J348" i="7" s="1"/>
  <c r="P347" i="7"/>
  <c r="R347" i="7" s="1"/>
  <c r="O347" i="7"/>
  <c r="Q347" i="7" s="1"/>
  <c r="J347" i="7" s="1"/>
  <c r="P346" i="7"/>
  <c r="R346" i="7" s="1"/>
  <c r="O346" i="7"/>
  <c r="Q346" i="7" s="1"/>
  <c r="J346" i="7" s="1"/>
  <c r="P345" i="7"/>
  <c r="R345" i="7" s="1"/>
  <c r="O345" i="7"/>
  <c r="Q345" i="7" s="1"/>
  <c r="J345" i="7" s="1"/>
  <c r="P344" i="7"/>
  <c r="R344" i="7" s="1"/>
  <c r="O344" i="7"/>
  <c r="Q344" i="7" s="1"/>
  <c r="J344" i="7" s="1"/>
  <c r="P343" i="7"/>
  <c r="R343" i="7" s="1"/>
  <c r="O343" i="7"/>
  <c r="Q343" i="7" s="1"/>
  <c r="J343" i="7" s="1"/>
  <c r="P342" i="7"/>
  <c r="R342" i="7" s="1"/>
  <c r="O342" i="7"/>
  <c r="Q342" i="7" s="1"/>
  <c r="J342" i="7" s="1"/>
  <c r="P341" i="7"/>
  <c r="R341" i="7" s="1"/>
  <c r="O341" i="7"/>
  <c r="Q341" i="7" s="1"/>
  <c r="J341" i="7" s="1"/>
  <c r="P340" i="7"/>
  <c r="R340" i="7" s="1"/>
  <c r="O340" i="7"/>
  <c r="Q340" i="7" s="1"/>
  <c r="J340" i="7" s="1"/>
  <c r="P339" i="7"/>
  <c r="R339" i="7" s="1"/>
  <c r="O339" i="7"/>
  <c r="Q339" i="7" s="1"/>
  <c r="J339" i="7" s="1"/>
  <c r="P338" i="7"/>
  <c r="R338" i="7" s="1"/>
  <c r="O338" i="7"/>
  <c r="Q338" i="7" s="1"/>
  <c r="J338" i="7" s="1"/>
  <c r="P337" i="7"/>
  <c r="R337" i="7" s="1"/>
  <c r="O337" i="7"/>
  <c r="Q337" i="7" s="1"/>
  <c r="J337" i="7" s="1"/>
  <c r="P336" i="7"/>
  <c r="R336" i="7" s="1"/>
  <c r="O336" i="7"/>
  <c r="Q336" i="7" s="1"/>
  <c r="J336" i="7" s="1"/>
  <c r="P335" i="7"/>
  <c r="R335" i="7" s="1"/>
  <c r="O335" i="7"/>
  <c r="Q335" i="7" s="1"/>
  <c r="J335" i="7" s="1"/>
  <c r="P334" i="7"/>
  <c r="R334" i="7" s="1"/>
  <c r="O334" i="7"/>
  <c r="Q334" i="7" s="1"/>
  <c r="J334" i="7" s="1"/>
  <c r="P333" i="7"/>
  <c r="R333" i="7" s="1"/>
  <c r="O333" i="7"/>
  <c r="Q333" i="7" s="1"/>
  <c r="J333" i="7" s="1"/>
  <c r="P332" i="7"/>
  <c r="R332" i="7" s="1"/>
  <c r="O332" i="7"/>
  <c r="Q332" i="7" s="1"/>
  <c r="J332" i="7" s="1"/>
  <c r="P331" i="7"/>
  <c r="R331" i="7" s="1"/>
  <c r="O331" i="7"/>
  <c r="Q331" i="7" s="1"/>
  <c r="J331" i="7" s="1"/>
  <c r="P330" i="7"/>
  <c r="R330" i="7" s="1"/>
  <c r="O330" i="7"/>
  <c r="Q330" i="7" s="1"/>
  <c r="J330" i="7" s="1"/>
  <c r="P329" i="7"/>
  <c r="R329" i="7" s="1"/>
  <c r="O329" i="7"/>
  <c r="Q329" i="7" s="1"/>
  <c r="J329" i="7" s="1"/>
  <c r="P328" i="7"/>
  <c r="R328" i="7" s="1"/>
  <c r="O328" i="7"/>
  <c r="Q328" i="7" s="1"/>
  <c r="J328" i="7" s="1"/>
  <c r="P327" i="7"/>
  <c r="R327" i="7" s="1"/>
  <c r="O327" i="7"/>
  <c r="Q327" i="7" s="1"/>
  <c r="J327" i="7" s="1"/>
  <c r="P326" i="7"/>
  <c r="R326" i="7" s="1"/>
  <c r="O326" i="7"/>
  <c r="Q326" i="7" s="1"/>
  <c r="J326" i="7" s="1"/>
  <c r="P325" i="7"/>
  <c r="R325" i="7" s="1"/>
  <c r="O325" i="7"/>
  <c r="Q325" i="7" s="1"/>
  <c r="J325" i="7" s="1"/>
  <c r="P324" i="7"/>
  <c r="R324" i="7" s="1"/>
  <c r="O324" i="7"/>
  <c r="Q324" i="7" s="1"/>
  <c r="J324" i="7" s="1"/>
  <c r="P323" i="7"/>
  <c r="R323" i="7" s="1"/>
  <c r="O323" i="7"/>
  <c r="Q323" i="7" s="1"/>
  <c r="J323" i="7" s="1"/>
  <c r="P322" i="7"/>
  <c r="R322" i="7" s="1"/>
  <c r="O322" i="7"/>
  <c r="Q322" i="7" s="1"/>
  <c r="J322" i="7" s="1"/>
  <c r="P321" i="7"/>
  <c r="R321" i="7" s="1"/>
  <c r="O321" i="7"/>
  <c r="Q321" i="7" s="1"/>
  <c r="J321" i="7" s="1"/>
  <c r="P320" i="7"/>
  <c r="R320" i="7" s="1"/>
  <c r="O320" i="7"/>
  <c r="Q320" i="7" s="1"/>
  <c r="J320" i="7" s="1"/>
  <c r="P319" i="7"/>
  <c r="R319" i="7" s="1"/>
  <c r="O319" i="7"/>
  <c r="Q319" i="7" s="1"/>
  <c r="J319" i="7" s="1"/>
  <c r="P318" i="7"/>
  <c r="R318" i="7" s="1"/>
  <c r="O318" i="7"/>
  <c r="Q318" i="7" s="1"/>
  <c r="J318" i="7" s="1"/>
  <c r="P317" i="7"/>
  <c r="R317" i="7" s="1"/>
  <c r="O317" i="7"/>
  <c r="Q317" i="7" s="1"/>
  <c r="J317" i="7" s="1"/>
  <c r="P316" i="7"/>
  <c r="R316" i="7" s="1"/>
  <c r="O316" i="7"/>
  <c r="Q316" i="7" s="1"/>
  <c r="J316" i="7" s="1"/>
  <c r="P315" i="7"/>
  <c r="R315" i="7" s="1"/>
  <c r="O315" i="7"/>
  <c r="Q315" i="7" s="1"/>
  <c r="J315" i="7" s="1"/>
  <c r="P314" i="7"/>
  <c r="R314" i="7" s="1"/>
  <c r="O314" i="7"/>
  <c r="Q314" i="7" s="1"/>
  <c r="J314" i="7" s="1"/>
  <c r="P313" i="7"/>
  <c r="R313" i="7" s="1"/>
  <c r="O313" i="7"/>
  <c r="Q313" i="7" s="1"/>
  <c r="J313" i="7" s="1"/>
  <c r="P312" i="7"/>
  <c r="R312" i="7" s="1"/>
  <c r="O312" i="7"/>
  <c r="Q312" i="7" s="1"/>
  <c r="J312" i="7" s="1"/>
  <c r="P311" i="7"/>
  <c r="R311" i="7" s="1"/>
  <c r="O311" i="7"/>
  <c r="Q311" i="7" s="1"/>
  <c r="J311" i="7" s="1"/>
  <c r="P310" i="7"/>
  <c r="R310" i="7" s="1"/>
  <c r="O310" i="7"/>
  <c r="Q310" i="7" s="1"/>
  <c r="J310" i="7" s="1"/>
  <c r="P309" i="7"/>
  <c r="R309" i="7" s="1"/>
  <c r="O309" i="7"/>
  <c r="Q309" i="7" s="1"/>
  <c r="J309" i="7" s="1"/>
  <c r="P308" i="7"/>
  <c r="R308" i="7" s="1"/>
  <c r="O308" i="7"/>
  <c r="Q308" i="7" s="1"/>
  <c r="J308" i="7" s="1"/>
  <c r="P307" i="7"/>
  <c r="R307" i="7" s="1"/>
  <c r="O307" i="7"/>
  <c r="Q307" i="7" s="1"/>
  <c r="J307" i="7" s="1"/>
  <c r="P306" i="7"/>
  <c r="R306" i="7" s="1"/>
  <c r="O306" i="7"/>
  <c r="Q306" i="7" s="1"/>
  <c r="J306" i="7" s="1"/>
  <c r="P305" i="7"/>
  <c r="R305" i="7" s="1"/>
  <c r="O305" i="7"/>
  <c r="Q305" i="7" s="1"/>
  <c r="J305" i="7" s="1"/>
  <c r="P304" i="7"/>
  <c r="R304" i="7" s="1"/>
  <c r="O304" i="7"/>
  <c r="Q304" i="7" s="1"/>
  <c r="J304" i="7" s="1"/>
  <c r="P303" i="7"/>
  <c r="R303" i="7" s="1"/>
  <c r="O303" i="7"/>
  <c r="Q303" i="7" s="1"/>
  <c r="J303" i="7" s="1"/>
  <c r="P302" i="7"/>
  <c r="R302" i="7" s="1"/>
  <c r="O302" i="7"/>
  <c r="Q302" i="7" s="1"/>
  <c r="J302" i="7" s="1"/>
  <c r="P301" i="7"/>
  <c r="R301" i="7" s="1"/>
  <c r="O301" i="7"/>
  <c r="Q301" i="7" s="1"/>
  <c r="J301" i="7" s="1"/>
  <c r="P300" i="7"/>
  <c r="R300" i="7" s="1"/>
  <c r="O300" i="7"/>
  <c r="Q300" i="7" s="1"/>
  <c r="J300" i="7" s="1"/>
  <c r="P299" i="7"/>
  <c r="R299" i="7" s="1"/>
  <c r="O299" i="7"/>
  <c r="Q299" i="7" s="1"/>
  <c r="J299" i="7" s="1"/>
  <c r="P298" i="7"/>
  <c r="R298" i="7" s="1"/>
  <c r="O298" i="7"/>
  <c r="Q298" i="7" s="1"/>
  <c r="J298" i="7" s="1"/>
  <c r="P297" i="7"/>
  <c r="R297" i="7" s="1"/>
  <c r="O297" i="7"/>
  <c r="Q297" i="7" s="1"/>
  <c r="J297" i="7" s="1"/>
  <c r="P296" i="7"/>
  <c r="R296" i="7" s="1"/>
  <c r="O296" i="7"/>
  <c r="Q296" i="7" s="1"/>
  <c r="J296" i="7" s="1"/>
  <c r="P295" i="7"/>
  <c r="R295" i="7" s="1"/>
  <c r="O295" i="7"/>
  <c r="Q295" i="7" s="1"/>
  <c r="J295" i="7" s="1"/>
  <c r="P294" i="7"/>
  <c r="R294" i="7" s="1"/>
  <c r="O294" i="7"/>
  <c r="Q294" i="7" s="1"/>
  <c r="J294" i="7" s="1"/>
  <c r="P293" i="7"/>
  <c r="R293" i="7" s="1"/>
  <c r="O293" i="7"/>
  <c r="Q293" i="7" s="1"/>
  <c r="J293" i="7" s="1"/>
  <c r="P292" i="7"/>
  <c r="R292" i="7" s="1"/>
  <c r="O292" i="7"/>
  <c r="Q292" i="7" s="1"/>
  <c r="J292" i="7" s="1"/>
  <c r="P291" i="7"/>
  <c r="R291" i="7" s="1"/>
  <c r="O291" i="7"/>
  <c r="Q291" i="7" s="1"/>
  <c r="J291" i="7" s="1"/>
  <c r="P290" i="7"/>
  <c r="R290" i="7" s="1"/>
  <c r="O290" i="7"/>
  <c r="Q290" i="7" s="1"/>
  <c r="J290" i="7" s="1"/>
  <c r="P289" i="7"/>
  <c r="R289" i="7" s="1"/>
  <c r="O289" i="7"/>
  <c r="Q289" i="7" s="1"/>
  <c r="J289" i="7" s="1"/>
  <c r="P288" i="7"/>
  <c r="R288" i="7" s="1"/>
  <c r="O288" i="7"/>
  <c r="Q288" i="7" s="1"/>
  <c r="J288" i="7" s="1"/>
  <c r="P287" i="7"/>
  <c r="R287" i="7" s="1"/>
  <c r="O287" i="7"/>
  <c r="Q287" i="7" s="1"/>
  <c r="J287" i="7" s="1"/>
  <c r="P286" i="7"/>
  <c r="R286" i="7" s="1"/>
  <c r="O286" i="7"/>
  <c r="Q286" i="7" s="1"/>
  <c r="J286" i="7" s="1"/>
  <c r="P285" i="7"/>
  <c r="R285" i="7" s="1"/>
  <c r="O285" i="7"/>
  <c r="Q285" i="7" s="1"/>
  <c r="J285" i="7" s="1"/>
  <c r="P284" i="7"/>
  <c r="R284" i="7" s="1"/>
  <c r="O284" i="7"/>
  <c r="Q284" i="7" s="1"/>
  <c r="J284" i="7" s="1"/>
  <c r="P283" i="7"/>
  <c r="R283" i="7" s="1"/>
  <c r="O283" i="7"/>
  <c r="Q283" i="7" s="1"/>
  <c r="J283" i="7" s="1"/>
  <c r="P282" i="7"/>
  <c r="R282" i="7" s="1"/>
  <c r="O282" i="7"/>
  <c r="Q282" i="7" s="1"/>
  <c r="J282" i="7" s="1"/>
  <c r="P281" i="7"/>
  <c r="R281" i="7" s="1"/>
  <c r="O281" i="7"/>
  <c r="Q281" i="7" s="1"/>
  <c r="J281" i="7" s="1"/>
  <c r="P280" i="7"/>
  <c r="R280" i="7" s="1"/>
  <c r="O280" i="7"/>
  <c r="Q280" i="7" s="1"/>
  <c r="J280" i="7" s="1"/>
  <c r="P279" i="7"/>
  <c r="R279" i="7" s="1"/>
  <c r="O279" i="7"/>
  <c r="Q279" i="7" s="1"/>
  <c r="J279" i="7" s="1"/>
  <c r="P278" i="7"/>
  <c r="R278" i="7" s="1"/>
  <c r="O278" i="7"/>
  <c r="Q278" i="7" s="1"/>
  <c r="J278" i="7" s="1"/>
  <c r="P277" i="7"/>
  <c r="R277" i="7" s="1"/>
  <c r="O277" i="7"/>
  <c r="Q277" i="7" s="1"/>
  <c r="J277" i="7" s="1"/>
  <c r="P276" i="7"/>
  <c r="R276" i="7" s="1"/>
  <c r="O276" i="7"/>
  <c r="Q276" i="7" s="1"/>
  <c r="J276" i="7" s="1"/>
  <c r="P275" i="7"/>
  <c r="R275" i="7" s="1"/>
  <c r="O275" i="7"/>
  <c r="Q275" i="7" s="1"/>
  <c r="J275" i="7" s="1"/>
  <c r="P274" i="7"/>
  <c r="R274" i="7" s="1"/>
  <c r="O274" i="7"/>
  <c r="Q274" i="7" s="1"/>
  <c r="J274" i="7" s="1"/>
  <c r="P273" i="7"/>
  <c r="R273" i="7" s="1"/>
  <c r="O273" i="7"/>
  <c r="Q273" i="7" s="1"/>
  <c r="J273" i="7" s="1"/>
  <c r="P272" i="7"/>
  <c r="R272" i="7" s="1"/>
  <c r="O272" i="7"/>
  <c r="Q272" i="7" s="1"/>
  <c r="J272" i="7" s="1"/>
  <c r="P271" i="7"/>
  <c r="R271" i="7" s="1"/>
  <c r="O271" i="7"/>
  <c r="Q271" i="7" s="1"/>
  <c r="J271" i="7" s="1"/>
  <c r="P270" i="7"/>
  <c r="R270" i="7" s="1"/>
  <c r="O270" i="7"/>
  <c r="Q270" i="7" s="1"/>
  <c r="J270" i="7" s="1"/>
  <c r="P269" i="7"/>
  <c r="R269" i="7" s="1"/>
  <c r="O269" i="7"/>
  <c r="Q269" i="7" s="1"/>
  <c r="J269" i="7" s="1"/>
  <c r="P268" i="7"/>
  <c r="R268" i="7" s="1"/>
  <c r="O268" i="7"/>
  <c r="Q268" i="7" s="1"/>
  <c r="J268" i="7" s="1"/>
  <c r="P267" i="7"/>
  <c r="R267" i="7" s="1"/>
  <c r="O267" i="7"/>
  <c r="Q267" i="7" s="1"/>
  <c r="J267" i="7" s="1"/>
  <c r="P266" i="7"/>
  <c r="R266" i="7" s="1"/>
  <c r="O266" i="7"/>
  <c r="Q266" i="7" s="1"/>
  <c r="J266" i="7" s="1"/>
  <c r="P265" i="7"/>
  <c r="R265" i="7" s="1"/>
  <c r="O265" i="7"/>
  <c r="Q265" i="7" s="1"/>
  <c r="J265" i="7" s="1"/>
  <c r="P264" i="7"/>
  <c r="R264" i="7" s="1"/>
  <c r="O264" i="7"/>
  <c r="Q264" i="7" s="1"/>
  <c r="J264" i="7" s="1"/>
  <c r="P263" i="7"/>
  <c r="R263" i="7" s="1"/>
  <c r="O263" i="7"/>
  <c r="Q263" i="7" s="1"/>
  <c r="J263" i="7" s="1"/>
  <c r="P262" i="7"/>
  <c r="R262" i="7" s="1"/>
  <c r="O262" i="7"/>
  <c r="Q262" i="7" s="1"/>
  <c r="J262" i="7" s="1"/>
  <c r="P261" i="7"/>
  <c r="R261" i="7" s="1"/>
  <c r="O261" i="7"/>
  <c r="Q261" i="7" s="1"/>
  <c r="J261" i="7" s="1"/>
  <c r="P260" i="7"/>
  <c r="R260" i="7" s="1"/>
  <c r="O260" i="7"/>
  <c r="Q260" i="7" s="1"/>
  <c r="J260" i="7" s="1"/>
  <c r="P259" i="7"/>
  <c r="R259" i="7" s="1"/>
  <c r="O259" i="7"/>
  <c r="Q259" i="7" s="1"/>
  <c r="J259" i="7" s="1"/>
  <c r="P258" i="7"/>
  <c r="R258" i="7" s="1"/>
  <c r="O258" i="7"/>
  <c r="Q258" i="7" s="1"/>
  <c r="J258" i="7" s="1"/>
  <c r="P257" i="7"/>
  <c r="R257" i="7" s="1"/>
  <c r="O257" i="7"/>
  <c r="Q257" i="7" s="1"/>
  <c r="J257" i="7" s="1"/>
  <c r="P256" i="7"/>
  <c r="R256" i="7" s="1"/>
  <c r="O256" i="7"/>
  <c r="Q256" i="7" s="1"/>
  <c r="J256" i="7" s="1"/>
  <c r="P255" i="7"/>
  <c r="R255" i="7" s="1"/>
  <c r="O255" i="7"/>
  <c r="Q255" i="7" s="1"/>
  <c r="J255" i="7" s="1"/>
  <c r="P254" i="7"/>
  <c r="R254" i="7" s="1"/>
  <c r="O254" i="7"/>
  <c r="Q254" i="7" s="1"/>
  <c r="J254" i="7" s="1"/>
  <c r="P253" i="7"/>
  <c r="R253" i="7" s="1"/>
  <c r="O253" i="7"/>
  <c r="Q253" i="7" s="1"/>
  <c r="J253" i="7" s="1"/>
  <c r="P252" i="7"/>
  <c r="R252" i="7" s="1"/>
  <c r="O252" i="7"/>
  <c r="Q252" i="7" s="1"/>
  <c r="J252" i="7" s="1"/>
  <c r="P251" i="7"/>
  <c r="R251" i="7" s="1"/>
  <c r="O251" i="7"/>
  <c r="Q251" i="7" s="1"/>
  <c r="J251" i="7" s="1"/>
  <c r="P250" i="7"/>
  <c r="R250" i="7" s="1"/>
  <c r="O250" i="7"/>
  <c r="Q250" i="7" s="1"/>
  <c r="J250" i="7" s="1"/>
  <c r="P249" i="7"/>
  <c r="R249" i="7" s="1"/>
  <c r="O249" i="7"/>
  <c r="Q249" i="7" s="1"/>
  <c r="J249" i="7" s="1"/>
  <c r="P248" i="7"/>
  <c r="R248" i="7" s="1"/>
  <c r="O248" i="7"/>
  <c r="Q248" i="7" s="1"/>
  <c r="J248" i="7" s="1"/>
  <c r="P247" i="7"/>
  <c r="R247" i="7" s="1"/>
  <c r="O247" i="7"/>
  <c r="Q247" i="7" s="1"/>
  <c r="J247" i="7" s="1"/>
  <c r="P246" i="7"/>
  <c r="R246" i="7" s="1"/>
  <c r="O246" i="7"/>
  <c r="Q246" i="7" s="1"/>
  <c r="J246" i="7" s="1"/>
  <c r="P245" i="7"/>
  <c r="R245" i="7" s="1"/>
  <c r="O245" i="7"/>
  <c r="Q245" i="7" s="1"/>
  <c r="J245" i="7" s="1"/>
  <c r="P244" i="7"/>
  <c r="R244" i="7" s="1"/>
  <c r="O244" i="7"/>
  <c r="Q244" i="7" s="1"/>
  <c r="J244" i="7" s="1"/>
  <c r="P243" i="7"/>
  <c r="R243" i="7" s="1"/>
  <c r="O243" i="7"/>
  <c r="Q243" i="7" s="1"/>
  <c r="J243" i="7" s="1"/>
  <c r="P242" i="7"/>
  <c r="R242" i="7" s="1"/>
  <c r="O242" i="7"/>
  <c r="Q242" i="7" s="1"/>
  <c r="J242" i="7" s="1"/>
  <c r="P241" i="7"/>
  <c r="R241" i="7" s="1"/>
  <c r="O241" i="7"/>
  <c r="Q241" i="7" s="1"/>
  <c r="J241" i="7" s="1"/>
  <c r="P240" i="7"/>
  <c r="R240" i="7" s="1"/>
  <c r="O240" i="7"/>
  <c r="Q240" i="7" s="1"/>
  <c r="J240" i="7" s="1"/>
  <c r="P239" i="7"/>
  <c r="R239" i="7" s="1"/>
  <c r="O239" i="7"/>
  <c r="Q239" i="7" s="1"/>
  <c r="J239" i="7" s="1"/>
  <c r="P238" i="7"/>
  <c r="R238" i="7" s="1"/>
  <c r="O238" i="7"/>
  <c r="Q238" i="7" s="1"/>
  <c r="J238" i="7" s="1"/>
  <c r="P237" i="7"/>
  <c r="R237" i="7" s="1"/>
  <c r="O237" i="7"/>
  <c r="Q237" i="7" s="1"/>
  <c r="J237" i="7" s="1"/>
  <c r="P236" i="7"/>
  <c r="R236" i="7" s="1"/>
  <c r="O236" i="7"/>
  <c r="Q236" i="7" s="1"/>
  <c r="J236" i="7" s="1"/>
  <c r="P235" i="7"/>
  <c r="R235" i="7" s="1"/>
  <c r="O235" i="7"/>
  <c r="Q235" i="7" s="1"/>
  <c r="J235" i="7" s="1"/>
  <c r="P234" i="7"/>
  <c r="R234" i="7" s="1"/>
  <c r="O234" i="7"/>
  <c r="Q234" i="7" s="1"/>
  <c r="J234" i="7" s="1"/>
  <c r="P233" i="7"/>
  <c r="R233" i="7" s="1"/>
  <c r="O233" i="7"/>
  <c r="Q233" i="7" s="1"/>
  <c r="J233" i="7" s="1"/>
  <c r="P232" i="7"/>
  <c r="R232" i="7" s="1"/>
  <c r="O232" i="7"/>
  <c r="Q232" i="7" s="1"/>
  <c r="J232" i="7" s="1"/>
  <c r="P231" i="7"/>
  <c r="R231" i="7" s="1"/>
  <c r="O231" i="7"/>
  <c r="Q231" i="7" s="1"/>
  <c r="J231" i="7" s="1"/>
  <c r="P230" i="7"/>
  <c r="R230" i="7" s="1"/>
  <c r="O230" i="7"/>
  <c r="Q230" i="7" s="1"/>
  <c r="J230" i="7" s="1"/>
  <c r="P229" i="7"/>
  <c r="R229" i="7" s="1"/>
  <c r="O229" i="7"/>
  <c r="Q229" i="7" s="1"/>
  <c r="J229" i="7" s="1"/>
  <c r="P228" i="7"/>
  <c r="R228" i="7" s="1"/>
  <c r="O228" i="7"/>
  <c r="Q228" i="7" s="1"/>
  <c r="J228" i="7" s="1"/>
  <c r="P227" i="7"/>
  <c r="R227" i="7" s="1"/>
  <c r="O227" i="7"/>
  <c r="Q227" i="7" s="1"/>
  <c r="J227" i="7" s="1"/>
  <c r="P226" i="7"/>
  <c r="R226" i="7" s="1"/>
  <c r="O226" i="7"/>
  <c r="Q226" i="7" s="1"/>
  <c r="J226" i="7" s="1"/>
  <c r="P225" i="7"/>
  <c r="R225" i="7" s="1"/>
  <c r="O225" i="7"/>
  <c r="Q225" i="7" s="1"/>
  <c r="J225" i="7" s="1"/>
  <c r="P224" i="7"/>
  <c r="R224" i="7" s="1"/>
  <c r="O224" i="7"/>
  <c r="Q224" i="7" s="1"/>
  <c r="J224" i="7" s="1"/>
  <c r="P223" i="7"/>
  <c r="R223" i="7" s="1"/>
  <c r="O223" i="7"/>
  <c r="Q223" i="7" s="1"/>
  <c r="J223" i="7" s="1"/>
  <c r="P222" i="7"/>
  <c r="R222" i="7" s="1"/>
  <c r="O222" i="7"/>
  <c r="Q222" i="7" s="1"/>
  <c r="J222" i="7" s="1"/>
  <c r="P221" i="7"/>
  <c r="R221" i="7" s="1"/>
  <c r="O221" i="7"/>
  <c r="Q221" i="7" s="1"/>
  <c r="J221" i="7" s="1"/>
  <c r="P220" i="7"/>
  <c r="R220" i="7" s="1"/>
  <c r="O220" i="7"/>
  <c r="Q220" i="7" s="1"/>
  <c r="J220" i="7" s="1"/>
  <c r="P219" i="7"/>
  <c r="R219" i="7" s="1"/>
  <c r="O219" i="7"/>
  <c r="Q219" i="7" s="1"/>
  <c r="J219" i="7" s="1"/>
  <c r="P218" i="7"/>
  <c r="R218" i="7" s="1"/>
  <c r="O218" i="7"/>
  <c r="Q218" i="7" s="1"/>
  <c r="J218" i="7" s="1"/>
  <c r="P217" i="7"/>
  <c r="R217" i="7" s="1"/>
  <c r="O217" i="7"/>
  <c r="Q217" i="7" s="1"/>
  <c r="J217" i="7" s="1"/>
  <c r="P216" i="7"/>
  <c r="R216" i="7" s="1"/>
  <c r="O216" i="7"/>
  <c r="Q216" i="7" s="1"/>
  <c r="J216" i="7" s="1"/>
  <c r="P215" i="7"/>
  <c r="R215" i="7" s="1"/>
  <c r="O215" i="7"/>
  <c r="Q215" i="7" s="1"/>
  <c r="J215" i="7" s="1"/>
  <c r="P214" i="7"/>
  <c r="R214" i="7" s="1"/>
  <c r="O214" i="7"/>
  <c r="Q214" i="7" s="1"/>
  <c r="J214" i="7" s="1"/>
  <c r="P213" i="7"/>
  <c r="R213" i="7" s="1"/>
  <c r="O213" i="7"/>
  <c r="Q213" i="7" s="1"/>
  <c r="J213" i="7" s="1"/>
  <c r="P212" i="7"/>
  <c r="R212" i="7" s="1"/>
  <c r="O212" i="7"/>
  <c r="Q212" i="7" s="1"/>
  <c r="J212" i="7" s="1"/>
  <c r="P211" i="7"/>
  <c r="R211" i="7" s="1"/>
  <c r="O211" i="7"/>
  <c r="Q211" i="7" s="1"/>
  <c r="J211" i="7" s="1"/>
  <c r="P210" i="7"/>
  <c r="R210" i="7" s="1"/>
  <c r="O210" i="7"/>
  <c r="Q210" i="7" s="1"/>
  <c r="J210" i="7" s="1"/>
  <c r="P209" i="7"/>
  <c r="R209" i="7" s="1"/>
  <c r="O209" i="7"/>
  <c r="Q209" i="7" s="1"/>
  <c r="J209" i="7" s="1"/>
  <c r="P208" i="7"/>
  <c r="R208" i="7" s="1"/>
  <c r="O208" i="7"/>
  <c r="Q208" i="7" s="1"/>
  <c r="J208" i="7" s="1"/>
  <c r="P207" i="7"/>
  <c r="R207" i="7" s="1"/>
  <c r="O207" i="7"/>
  <c r="Q207" i="7" s="1"/>
  <c r="J207" i="7" s="1"/>
  <c r="P206" i="7"/>
  <c r="R206" i="7" s="1"/>
  <c r="O206" i="7"/>
  <c r="Q206" i="7" s="1"/>
  <c r="J206" i="7" s="1"/>
  <c r="P205" i="7"/>
  <c r="R205" i="7" s="1"/>
  <c r="O205" i="7"/>
  <c r="Q205" i="7" s="1"/>
  <c r="J205" i="7" s="1"/>
  <c r="P204" i="7"/>
  <c r="R204" i="7" s="1"/>
  <c r="O204" i="7"/>
  <c r="Q204" i="7" s="1"/>
  <c r="J204" i="7" s="1"/>
  <c r="P203" i="7"/>
  <c r="R203" i="7" s="1"/>
  <c r="O203" i="7"/>
  <c r="Q203" i="7" s="1"/>
  <c r="J203" i="7" s="1"/>
  <c r="P202" i="7"/>
  <c r="R202" i="7" s="1"/>
  <c r="O202" i="7"/>
  <c r="Q202" i="7" s="1"/>
  <c r="J202" i="7" s="1"/>
  <c r="P201" i="7"/>
  <c r="R201" i="7" s="1"/>
  <c r="O201" i="7"/>
  <c r="Q201" i="7" s="1"/>
  <c r="J201" i="7" s="1"/>
  <c r="P200" i="7"/>
  <c r="R200" i="7" s="1"/>
  <c r="O200" i="7"/>
  <c r="Q200" i="7" s="1"/>
  <c r="J200" i="7" s="1"/>
  <c r="P199" i="7"/>
  <c r="R199" i="7" s="1"/>
  <c r="O199" i="7"/>
  <c r="Q199" i="7" s="1"/>
  <c r="J199" i="7" s="1"/>
  <c r="P198" i="7"/>
  <c r="R198" i="7" s="1"/>
  <c r="O198" i="7"/>
  <c r="Q198" i="7" s="1"/>
  <c r="J198" i="7" s="1"/>
  <c r="P197" i="7"/>
  <c r="R197" i="7" s="1"/>
  <c r="O197" i="7"/>
  <c r="Q197" i="7" s="1"/>
  <c r="J197" i="7" s="1"/>
  <c r="P196" i="7"/>
  <c r="R196" i="7" s="1"/>
  <c r="O196" i="7"/>
  <c r="Q196" i="7" s="1"/>
  <c r="J196" i="7" s="1"/>
  <c r="P195" i="7"/>
  <c r="R195" i="7" s="1"/>
  <c r="O195" i="7"/>
  <c r="Q195" i="7" s="1"/>
  <c r="J195" i="7" s="1"/>
  <c r="P194" i="7"/>
  <c r="R194" i="7" s="1"/>
  <c r="O194" i="7"/>
  <c r="Q194" i="7" s="1"/>
  <c r="J194" i="7" s="1"/>
  <c r="P193" i="7"/>
  <c r="R193" i="7" s="1"/>
  <c r="O193" i="7"/>
  <c r="Q193" i="7" s="1"/>
  <c r="J193" i="7" s="1"/>
  <c r="P192" i="7"/>
  <c r="R192" i="7" s="1"/>
  <c r="O192" i="7"/>
  <c r="Q192" i="7" s="1"/>
  <c r="J192" i="7" s="1"/>
  <c r="P191" i="7"/>
  <c r="R191" i="7" s="1"/>
  <c r="O191" i="7"/>
  <c r="Q191" i="7" s="1"/>
  <c r="J191" i="7" s="1"/>
  <c r="P190" i="7"/>
  <c r="R190" i="7" s="1"/>
  <c r="O190" i="7"/>
  <c r="Q190" i="7" s="1"/>
  <c r="J190" i="7" s="1"/>
  <c r="P189" i="7"/>
  <c r="R189" i="7" s="1"/>
  <c r="O189" i="7"/>
  <c r="Q189" i="7" s="1"/>
  <c r="J189" i="7" s="1"/>
  <c r="P188" i="7"/>
  <c r="R188" i="7" s="1"/>
  <c r="O188" i="7"/>
  <c r="Q188" i="7" s="1"/>
  <c r="J188" i="7" s="1"/>
  <c r="P187" i="7"/>
  <c r="R187" i="7" s="1"/>
  <c r="O187" i="7"/>
  <c r="Q187" i="7" s="1"/>
  <c r="J187" i="7" s="1"/>
  <c r="P186" i="7"/>
  <c r="R186" i="7" s="1"/>
  <c r="O186" i="7"/>
  <c r="Q186" i="7" s="1"/>
  <c r="J186" i="7" s="1"/>
  <c r="P185" i="7"/>
  <c r="R185" i="7" s="1"/>
  <c r="O185" i="7"/>
  <c r="Q185" i="7" s="1"/>
  <c r="J185" i="7" s="1"/>
  <c r="P184" i="7"/>
  <c r="R184" i="7" s="1"/>
  <c r="O184" i="7"/>
  <c r="Q184" i="7" s="1"/>
  <c r="J184" i="7" s="1"/>
  <c r="P183" i="7"/>
  <c r="R183" i="7" s="1"/>
  <c r="O183" i="7"/>
  <c r="Q183" i="7" s="1"/>
  <c r="J183" i="7" s="1"/>
  <c r="P182" i="7"/>
  <c r="R182" i="7" s="1"/>
  <c r="O182" i="7"/>
  <c r="Q182" i="7" s="1"/>
  <c r="J182" i="7" s="1"/>
  <c r="P181" i="7"/>
  <c r="R181" i="7" s="1"/>
  <c r="O181" i="7"/>
  <c r="Q181" i="7" s="1"/>
  <c r="J181" i="7" s="1"/>
  <c r="P180" i="7"/>
  <c r="R180" i="7" s="1"/>
  <c r="O180" i="7"/>
  <c r="Q180" i="7" s="1"/>
  <c r="J180" i="7" s="1"/>
  <c r="P179" i="7"/>
  <c r="R179" i="7" s="1"/>
  <c r="O179" i="7"/>
  <c r="Q179" i="7" s="1"/>
  <c r="J179" i="7" s="1"/>
  <c r="P178" i="7"/>
  <c r="R178" i="7" s="1"/>
  <c r="O178" i="7"/>
  <c r="Q178" i="7" s="1"/>
  <c r="J178" i="7" s="1"/>
  <c r="P177" i="7"/>
  <c r="R177" i="7" s="1"/>
  <c r="O177" i="7"/>
  <c r="Q177" i="7" s="1"/>
  <c r="J177" i="7" s="1"/>
  <c r="P176" i="7"/>
  <c r="R176" i="7" s="1"/>
  <c r="O176" i="7"/>
  <c r="Q176" i="7" s="1"/>
  <c r="J176" i="7" s="1"/>
  <c r="P175" i="7"/>
  <c r="R175" i="7" s="1"/>
  <c r="O175" i="7"/>
  <c r="Q175" i="7" s="1"/>
  <c r="J175" i="7" s="1"/>
  <c r="P174" i="7"/>
  <c r="R174" i="7" s="1"/>
  <c r="O174" i="7"/>
  <c r="Q174" i="7" s="1"/>
  <c r="J174" i="7" s="1"/>
  <c r="P173" i="7"/>
  <c r="R173" i="7" s="1"/>
  <c r="O173" i="7"/>
  <c r="Q173" i="7" s="1"/>
  <c r="J173" i="7" s="1"/>
  <c r="P172" i="7"/>
  <c r="R172" i="7" s="1"/>
  <c r="O172" i="7"/>
  <c r="Q172" i="7" s="1"/>
  <c r="J172" i="7" s="1"/>
  <c r="P171" i="7"/>
  <c r="R171" i="7" s="1"/>
  <c r="O171" i="7"/>
  <c r="Q171" i="7" s="1"/>
  <c r="J171" i="7" s="1"/>
  <c r="P170" i="7"/>
  <c r="R170" i="7" s="1"/>
  <c r="O170" i="7"/>
  <c r="Q170" i="7" s="1"/>
  <c r="J170" i="7" s="1"/>
  <c r="P169" i="7"/>
  <c r="R169" i="7" s="1"/>
  <c r="O169" i="7"/>
  <c r="Q169" i="7" s="1"/>
  <c r="J169" i="7" s="1"/>
  <c r="P168" i="7"/>
  <c r="R168" i="7" s="1"/>
  <c r="O168" i="7"/>
  <c r="Q168" i="7" s="1"/>
  <c r="J168" i="7" s="1"/>
  <c r="P167" i="7"/>
  <c r="R167" i="7" s="1"/>
  <c r="O167" i="7"/>
  <c r="Q167" i="7" s="1"/>
  <c r="J167" i="7" s="1"/>
  <c r="P166" i="7"/>
  <c r="R166" i="7" s="1"/>
  <c r="O166" i="7"/>
  <c r="Q166" i="7" s="1"/>
  <c r="J166" i="7" s="1"/>
  <c r="P165" i="7"/>
  <c r="R165" i="7" s="1"/>
  <c r="O165" i="7"/>
  <c r="Q165" i="7" s="1"/>
  <c r="J165" i="7" s="1"/>
  <c r="P164" i="7"/>
  <c r="R164" i="7" s="1"/>
  <c r="O164" i="7"/>
  <c r="Q164" i="7" s="1"/>
  <c r="J164" i="7" s="1"/>
  <c r="P163" i="7"/>
  <c r="R163" i="7" s="1"/>
  <c r="O163" i="7"/>
  <c r="Q163" i="7" s="1"/>
  <c r="J163" i="7" s="1"/>
  <c r="P162" i="7"/>
  <c r="R162" i="7" s="1"/>
  <c r="O162" i="7"/>
  <c r="Q162" i="7" s="1"/>
  <c r="J162" i="7" s="1"/>
  <c r="P161" i="7"/>
  <c r="R161" i="7" s="1"/>
  <c r="O161" i="7"/>
  <c r="Q161" i="7" s="1"/>
  <c r="J161" i="7" s="1"/>
  <c r="P160" i="7"/>
  <c r="R160" i="7" s="1"/>
  <c r="O160" i="7"/>
  <c r="Q160" i="7" s="1"/>
  <c r="J160" i="7" s="1"/>
  <c r="P159" i="7"/>
  <c r="R159" i="7" s="1"/>
  <c r="O159" i="7"/>
  <c r="Q159" i="7" s="1"/>
  <c r="J159" i="7" s="1"/>
  <c r="P158" i="7"/>
  <c r="R158" i="7" s="1"/>
  <c r="O158" i="7"/>
  <c r="Q158" i="7" s="1"/>
  <c r="J158" i="7" s="1"/>
  <c r="P157" i="7"/>
  <c r="R157" i="7" s="1"/>
  <c r="O157" i="7"/>
  <c r="Q157" i="7" s="1"/>
  <c r="J157" i="7" s="1"/>
  <c r="P156" i="7"/>
  <c r="R156" i="7" s="1"/>
  <c r="O156" i="7"/>
  <c r="Q156" i="7" s="1"/>
  <c r="J156" i="7" s="1"/>
  <c r="P155" i="7"/>
  <c r="R155" i="7" s="1"/>
  <c r="O155" i="7"/>
  <c r="Q155" i="7" s="1"/>
  <c r="J155" i="7" s="1"/>
  <c r="P154" i="7"/>
  <c r="R154" i="7" s="1"/>
  <c r="O154" i="7"/>
  <c r="Q154" i="7" s="1"/>
  <c r="J154" i="7" s="1"/>
  <c r="P153" i="7"/>
  <c r="R153" i="7" s="1"/>
  <c r="O153" i="7"/>
  <c r="Q153" i="7" s="1"/>
  <c r="J153" i="7" s="1"/>
  <c r="P152" i="7"/>
  <c r="R152" i="7" s="1"/>
  <c r="O152" i="7"/>
  <c r="Q152" i="7" s="1"/>
  <c r="J152" i="7" s="1"/>
  <c r="P151" i="7"/>
  <c r="R151" i="7" s="1"/>
  <c r="O151" i="7"/>
  <c r="Q151" i="7" s="1"/>
  <c r="J151" i="7" s="1"/>
  <c r="P150" i="7"/>
  <c r="R150" i="7" s="1"/>
  <c r="O150" i="7"/>
  <c r="Q150" i="7" s="1"/>
  <c r="J150" i="7" s="1"/>
  <c r="P149" i="7"/>
  <c r="R149" i="7" s="1"/>
  <c r="O149" i="7"/>
  <c r="Q149" i="7" s="1"/>
  <c r="J149" i="7" s="1"/>
  <c r="P148" i="7"/>
  <c r="R148" i="7" s="1"/>
  <c r="O148" i="7"/>
  <c r="Q148" i="7" s="1"/>
  <c r="J148" i="7" s="1"/>
  <c r="P147" i="7"/>
  <c r="R147" i="7" s="1"/>
  <c r="O147" i="7"/>
  <c r="Q147" i="7" s="1"/>
  <c r="J147" i="7" s="1"/>
  <c r="P146" i="7"/>
  <c r="R146" i="7" s="1"/>
  <c r="O146" i="7"/>
  <c r="Q146" i="7" s="1"/>
  <c r="J146" i="7" s="1"/>
  <c r="P145" i="7"/>
  <c r="R145" i="7" s="1"/>
  <c r="O145" i="7"/>
  <c r="Q145" i="7" s="1"/>
  <c r="J145" i="7" s="1"/>
  <c r="P144" i="7"/>
  <c r="R144" i="7" s="1"/>
  <c r="O144" i="7"/>
  <c r="Q144" i="7" s="1"/>
  <c r="J144" i="7" s="1"/>
  <c r="P143" i="7"/>
  <c r="R143" i="7" s="1"/>
  <c r="O143" i="7"/>
  <c r="Q143" i="7" s="1"/>
  <c r="J143" i="7" s="1"/>
  <c r="P142" i="7"/>
  <c r="R142" i="7" s="1"/>
  <c r="O142" i="7"/>
  <c r="Q142" i="7" s="1"/>
  <c r="J142" i="7" s="1"/>
  <c r="P141" i="7"/>
  <c r="R141" i="7" s="1"/>
  <c r="O141" i="7"/>
  <c r="Q141" i="7" s="1"/>
  <c r="J141" i="7" s="1"/>
  <c r="P140" i="7"/>
  <c r="R140" i="7" s="1"/>
  <c r="O140" i="7"/>
  <c r="Q140" i="7" s="1"/>
  <c r="J140" i="7" s="1"/>
  <c r="P139" i="7"/>
  <c r="R139" i="7" s="1"/>
  <c r="O139" i="7"/>
  <c r="Q139" i="7" s="1"/>
  <c r="J139" i="7" s="1"/>
  <c r="P138" i="7"/>
  <c r="R138" i="7" s="1"/>
  <c r="O138" i="7"/>
  <c r="Q138" i="7" s="1"/>
  <c r="J138" i="7" s="1"/>
  <c r="P137" i="7"/>
  <c r="R137" i="7" s="1"/>
  <c r="O137" i="7"/>
  <c r="Q137" i="7" s="1"/>
  <c r="J137" i="7" s="1"/>
  <c r="P136" i="7"/>
  <c r="R136" i="7" s="1"/>
  <c r="O136" i="7"/>
  <c r="Q136" i="7" s="1"/>
  <c r="J136" i="7" s="1"/>
  <c r="P135" i="7"/>
  <c r="R135" i="7" s="1"/>
  <c r="O135" i="7"/>
  <c r="Q135" i="7" s="1"/>
  <c r="J135" i="7" s="1"/>
  <c r="P134" i="7"/>
  <c r="R134" i="7" s="1"/>
  <c r="O134" i="7"/>
  <c r="Q134" i="7" s="1"/>
  <c r="J134" i="7" s="1"/>
  <c r="P133" i="7"/>
  <c r="R133" i="7" s="1"/>
  <c r="O133" i="7"/>
  <c r="Q133" i="7" s="1"/>
  <c r="J133" i="7" s="1"/>
  <c r="P132" i="7"/>
  <c r="R132" i="7" s="1"/>
  <c r="O132" i="7"/>
  <c r="Q132" i="7" s="1"/>
  <c r="J132" i="7" s="1"/>
  <c r="P131" i="7"/>
  <c r="R131" i="7" s="1"/>
  <c r="O131" i="7"/>
  <c r="Q131" i="7" s="1"/>
  <c r="J131" i="7" s="1"/>
  <c r="P130" i="7"/>
  <c r="R130" i="7" s="1"/>
  <c r="O130" i="7"/>
  <c r="Q130" i="7" s="1"/>
  <c r="J130" i="7" s="1"/>
  <c r="P129" i="7"/>
  <c r="R129" i="7" s="1"/>
  <c r="O129" i="7"/>
  <c r="Q129" i="7" s="1"/>
  <c r="J129" i="7" s="1"/>
  <c r="P128" i="7"/>
  <c r="R128" i="7" s="1"/>
  <c r="O128" i="7"/>
  <c r="Q128" i="7" s="1"/>
  <c r="J128" i="7" s="1"/>
  <c r="P127" i="7"/>
  <c r="R127" i="7" s="1"/>
  <c r="O127" i="7"/>
  <c r="Q127" i="7" s="1"/>
  <c r="J127" i="7" s="1"/>
  <c r="P126" i="7"/>
  <c r="R126" i="7" s="1"/>
  <c r="O126" i="7"/>
  <c r="Q126" i="7" s="1"/>
  <c r="J126" i="7" s="1"/>
  <c r="P125" i="7"/>
  <c r="R125" i="7" s="1"/>
  <c r="O125" i="7"/>
  <c r="Q125" i="7" s="1"/>
  <c r="J125" i="7" s="1"/>
  <c r="P124" i="7"/>
  <c r="R124" i="7" s="1"/>
  <c r="O124" i="7"/>
  <c r="Q124" i="7" s="1"/>
  <c r="J124" i="7" s="1"/>
  <c r="P123" i="7"/>
  <c r="R123" i="7" s="1"/>
  <c r="O123" i="7"/>
  <c r="Q123" i="7" s="1"/>
  <c r="J123" i="7" s="1"/>
  <c r="P122" i="7"/>
  <c r="R122" i="7" s="1"/>
  <c r="O122" i="7"/>
  <c r="Q122" i="7" s="1"/>
  <c r="J122" i="7" s="1"/>
  <c r="P121" i="7"/>
  <c r="R121" i="7" s="1"/>
  <c r="O121" i="7"/>
  <c r="Q121" i="7" s="1"/>
  <c r="J121" i="7" s="1"/>
  <c r="P120" i="7"/>
  <c r="R120" i="7" s="1"/>
  <c r="O120" i="7"/>
  <c r="Q120" i="7" s="1"/>
  <c r="J120" i="7" s="1"/>
  <c r="P119" i="7"/>
  <c r="R119" i="7" s="1"/>
  <c r="O119" i="7"/>
  <c r="Q119" i="7" s="1"/>
  <c r="J119" i="7" s="1"/>
  <c r="P118" i="7"/>
  <c r="R118" i="7" s="1"/>
  <c r="O118" i="7"/>
  <c r="Q118" i="7" s="1"/>
  <c r="J118" i="7" s="1"/>
  <c r="P117" i="7"/>
  <c r="R117" i="7" s="1"/>
  <c r="O117" i="7"/>
  <c r="Q117" i="7" s="1"/>
  <c r="J117" i="7" s="1"/>
  <c r="P116" i="7"/>
  <c r="R116" i="7" s="1"/>
  <c r="O116" i="7"/>
  <c r="Q116" i="7" s="1"/>
  <c r="J116" i="7" s="1"/>
  <c r="P115" i="7"/>
  <c r="R115" i="7" s="1"/>
  <c r="O115" i="7"/>
  <c r="Q115" i="7" s="1"/>
  <c r="J115" i="7" s="1"/>
  <c r="P114" i="7"/>
  <c r="R114" i="7" s="1"/>
  <c r="O114" i="7"/>
  <c r="Q114" i="7" s="1"/>
  <c r="J114" i="7" s="1"/>
  <c r="P113" i="7"/>
  <c r="R113" i="7" s="1"/>
  <c r="O113" i="7"/>
  <c r="Q113" i="7" s="1"/>
  <c r="J113" i="7" s="1"/>
  <c r="P112" i="7"/>
  <c r="R112" i="7" s="1"/>
  <c r="O112" i="7"/>
  <c r="Q112" i="7" s="1"/>
  <c r="J112" i="7" s="1"/>
  <c r="P111" i="7"/>
  <c r="R111" i="7" s="1"/>
  <c r="O111" i="7"/>
  <c r="Q111" i="7" s="1"/>
  <c r="J111" i="7" s="1"/>
  <c r="P110" i="7"/>
  <c r="R110" i="7" s="1"/>
  <c r="O110" i="7"/>
  <c r="Q110" i="7" s="1"/>
  <c r="J110" i="7" s="1"/>
  <c r="P109" i="7"/>
  <c r="R109" i="7" s="1"/>
  <c r="O109" i="7"/>
  <c r="Q109" i="7" s="1"/>
  <c r="J109" i="7" s="1"/>
  <c r="P108" i="7"/>
  <c r="R108" i="7" s="1"/>
  <c r="O108" i="7"/>
  <c r="Q108" i="7" s="1"/>
  <c r="J108" i="7" s="1"/>
  <c r="P107" i="7"/>
  <c r="R107" i="7" s="1"/>
  <c r="O107" i="7"/>
  <c r="Q107" i="7" s="1"/>
  <c r="J107" i="7" s="1"/>
  <c r="P106" i="7"/>
  <c r="R106" i="7" s="1"/>
  <c r="O106" i="7"/>
  <c r="Q106" i="7" s="1"/>
  <c r="J106" i="7" s="1"/>
  <c r="P105" i="7"/>
  <c r="R105" i="7" s="1"/>
  <c r="O105" i="7"/>
  <c r="Q105" i="7" s="1"/>
  <c r="J105" i="7" s="1"/>
  <c r="P104" i="7"/>
  <c r="R104" i="7" s="1"/>
  <c r="O104" i="7"/>
  <c r="Q104" i="7" s="1"/>
  <c r="J104" i="7" s="1"/>
  <c r="P103" i="7"/>
  <c r="R103" i="7" s="1"/>
  <c r="O103" i="7"/>
  <c r="Q103" i="7" s="1"/>
  <c r="J103" i="7" s="1"/>
  <c r="P102" i="7"/>
  <c r="R102" i="7" s="1"/>
  <c r="O102" i="7"/>
  <c r="Q102" i="7" s="1"/>
  <c r="J102" i="7" s="1"/>
  <c r="P101" i="7"/>
  <c r="R101" i="7" s="1"/>
  <c r="O101" i="7"/>
  <c r="Q101" i="7" s="1"/>
  <c r="J101" i="7" s="1"/>
  <c r="P100" i="7"/>
  <c r="R100" i="7" s="1"/>
  <c r="O100" i="7"/>
  <c r="Q100" i="7" s="1"/>
  <c r="J100" i="7" s="1"/>
  <c r="P99" i="7"/>
  <c r="R99" i="7" s="1"/>
  <c r="O99" i="7"/>
  <c r="Q99" i="7" s="1"/>
  <c r="J99" i="7" s="1"/>
  <c r="P98" i="7"/>
  <c r="R98" i="7" s="1"/>
  <c r="O98" i="7"/>
  <c r="Q98" i="7" s="1"/>
  <c r="J98" i="7" s="1"/>
  <c r="P97" i="7"/>
  <c r="R97" i="7" s="1"/>
  <c r="O97" i="7"/>
  <c r="Q97" i="7" s="1"/>
  <c r="J97" i="7" s="1"/>
  <c r="P96" i="7"/>
  <c r="R96" i="7" s="1"/>
  <c r="O96" i="7"/>
  <c r="Q96" i="7" s="1"/>
  <c r="J96" i="7" s="1"/>
  <c r="P95" i="7"/>
  <c r="R95" i="7" s="1"/>
  <c r="O95" i="7"/>
  <c r="Q95" i="7" s="1"/>
  <c r="J95" i="7" s="1"/>
  <c r="P94" i="7"/>
  <c r="R94" i="7" s="1"/>
  <c r="O94" i="7"/>
  <c r="Q94" i="7" s="1"/>
  <c r="J94" i="7" s="1"/>
  <c r="P93" i="7"/>
  <c r="R93" i="7" s="1"/>
  <c r="O93" i="7"/>
  <c r="Q93" i="7" s="1"/>
  <c r="J93" i="7" s="1"/>
  <c r="P92" i="7"/>
  <c r="R92" i="7" s="1"/>
  <c r="O92" i="7"/>
  <c r="Q92" i="7" s="1"/>
  <c r="J92" i="7" s="1"/>
  <c r="P91" i="7"/>
  <c r="R91" i="7" s="1"/>
  <c r="O91" i="7"/>
  <c r="Q91" i="7" s="1"/>
  <c r="J91" i="7" s="1"/>
  <c r="P90" i="7"/>
  <c r="R90" i="7" s="1"/>
  <c r="O90" i="7"/>
  <c r="Q90" i="7" s="1"/>
  <c r="J90" i="7" s="1"/>
  <c r="P89" i="7"/>
  <c r="R89" i="7" s="1"/>
  <c r="O89" i="7"/>
  <c r="Q89" i="7" s="1"/>
  <c r="J89" i="7" s="1"/>
  <c r="P88" i="7"/>
  <c r="R88" i="7" s="1"/>
  <c r="O88" i="7"/>
  <c r="Q88" i="7" s="1"/>
  <c r="J88" i="7" s="1"/>
  <c r="P87" i="7"/>
  <c r="R87" i="7" s="1"/>
  <c r="O87" i="7"/>
  <c r="Q87" i="7" s="1"/>
  <c r="J87" i="7" s="1"/>
  <c r="P86" i="7"/>
  <c r="R86" i="7" s="1"/>
  <c r="O86" i="7"/>
  <c r="Q86" i="7" s="1"/>
  <c r="J86" i="7" s="1"/>
  <c r="P85" i="7"/>
  <c r="R85" i="7" s="1"/>
  <c r="O85" i="7"/>
  <c r="Q85" i="7" s="1"/>
  <c r="J85" i="7" s="1"/>
  <c r="P84" i="7"/>
  <c r="R84" i="7" s="1"/>
  <c r="O84" i="7"/>
  <c r="Q84" i="7" s="1"/>
  <c r="J84" i="7" s="1"/>
  <c r="P83" i="7"/>
  <c r="R83" i="7" s="1"/>
  <c r="O83" i="7"/>
  <c r="Q83" i="7" s="1"/>
  <c r="J83" i="7" s="1"/>
  <c r="P82" i="7"/>
  <c r="R82" i="7" s="1"/>
  <c r="O82" i="7"/>
  <c r="Q82" i="7" s="1"/>
  <c r="J82" i="7" s="1"/>
  <c r="P81" i="7"/>
  <c r="R81" i="7" s="1"/>
  <c r="O81" i="7"/>
  <c r="Q81" i="7" s="1"/>
  <c r="J81" i="7" s="1"/>
  <c r="P80" i="7"/>
  <c r="R80" i="7" s="1"/>
  <c r="O80" i="7"/>
  <c r="Q80" i="7" s="1"/>
  <c r="J80" i="7" s="1"/>
  <c r="P79" i="7"/>
  <c r="R79" i="7" s="1"/>
  <c r="O79" i="7"/>
  <c r="Q79" i="7" s="1"/>
  <c r="J79" i="7" s="1"/>
  <c r="P78" i="7"/>
  <c r="R78" i="7" s="1"/>
  <c r="O78" i="7"/>
  <c r="Q78" i="7" s="1"/>
  <c r="J78" i="7" s="1"/>
  <c r="P77" i="7"/>
  <c r="R77" i="7" s="1"/>
  <c r="O77" i="7"/>
  <c r="Q77" i="7" s="1"/>
  <c r="J77" i="7" s="1"/>
  <c r="P76" i="7"/>
  <c r="R76" i="7" s="1"/>
  <c r="O76" i="7"/>
  <c r="Q76" i="7" s="1"/>
  <c r="J76" i="7" s="1"/>
  <c r="P75" i="7"/>
  <c r="R75" i="7" s="1"/>
  <c r="O75" i="7"/>
  <c r="Q75" i="7" s="1"/>
  <c r="J75" i="7" s="1"/>
  <c r="P74" i="7"/>
  <c r="R74" i="7" s="1"/>
  <c r="O74" i="7"/>
  <c r="Q74" i="7" s="1"/>
  <c r="J74" i="7" s="1"/>
  <c r="P73" i="7"/>
  <c r="R73" i="7" s="1"/>
  <c r="O73" i="7"/>
  <c r="Q73" i="7" s="1"/>
  <c r="J73" i="7" s="1"/>
  <c r="P72" i="7"/>
  <c r="R72" i="7" s="1"/>
  <c r="O72" i="7"/>
  <c r="Q72" i="7" s="1"/>
  <c r="J72" i="7" s="1"/>
  <c r="P71" i="7"/>
  <c r="R71" i="7" s="1"/>
  <c r="O71" i="7"/>
  <c r="Q71" i="7" s="1"/>
  <c r="J71" i="7" s="1"/>
  <c r="P70" i="7"/>
  <c r="R70" i="7" s="1"/>
  <c r="O70" i="7"/>
  <c r="Q70" i="7" s="1"/>
  <c r="J70" i="7" s="1"/>
  <c r="P69" i="7"/>
  <c r="R69" i="7" s="1"/>
  <c r="O69" i="7"/>
  <c r="Q69" i="7" s="1"/>
  <c r="J69" i="7" s="1"/>
  <c r="P68" i="7"/>
  <c r="R68" i="7" s="1"/>
  <c r="O68" i="7"/>
  <c r="Q68" i="7" s="1"/>
  <c r="J68" i="7" s="1"/>
  <c r="P67" i="7"/>
  <c r="R67" i="7" s="1"/>
  <c r="O67" i="7"/>
  <c r="Q67" i="7" s="1"/>
  <c r="J67" i="7" s="1"/>
  <c r="P66" i="7"/>
  <c r="R66" i="7" s="1"/>
  <c r="O66" i="7"/>
  <c r="Q66" i="7" s="1"/>
  <c r="J66" i="7" s="1"/>
  <c r="P65" i="7"/>
  <c r="R65" i="7" s="1"/>
  <c r="O65" i="7"/>
  <c r="Q65" i="7" s="1"/>
  <c r="J65" i="7" s="1"/>
  <c r="P64" i="7"/>
  <c r="R64" i="7" s="1"/>
  <c r="O64" i="7"/>
  <c r="Q64" i="7" s="1"/>
  <c r="J64" i="7" s="1"/>
  <c r="P63" i="7"/>
  <c r="R63" i="7" s="1"/>
  <c r="O63" i="7"/>
  <c r="Q63" i="7" s="1"/>
  <c r="J63" i="7" s="1"/>
  <c r="P62" i="7"/>
  <c r="R62" i="7" s="1"/>
  <c r="O62" i="7"/>
  <c r="Q62" i="7" s="1"/>
  <c r="J62" i="7" s="1"/>
  <c r="P61" i="7"/>
  <c r="R61" i="7" s="1"/>
  <c r="O61" i="7"/>
  <c r="Q61" i="7" s="1"/>
  <c r="J61" i="7" s="1"/>
  <c r="P60" i="7"/>
  <c r="R60" i="7" s="1"/>
  <c r="O60" i="7"/>
  <c r="Q60" i="7" s="1"/>
  <c r="J60" i="7" s="1"/>
  <c r="P59" i="7"/>
  <c r="R59" i="7" s="1"/>
  <c r="O59" i="7"/>
  <c r="Q59" i="7" s="1"/>
  <c r="J59" i="7" s="1"/>
  <c r="P58" i="7"/>
  <c r="R58" i="7" s="1"/>
  <c r="O58" i="7"/>
  <c r="Q58" i="7" s="1"/>
  <c r="J58" i="7" s="1"/>
  <c r="P57" i="7"/>
  <c r="R57" i="7" s="1"/>
  <c r="O57" i="7"/>
  <c r="Q57" i="7" s="1"/>
  <c r="J57" i="7" s="1"/>
  <c r="P56" i="7"/>
  <c r="R56" i="7" s="1"/>
  <c r="O56" i="7"/>
  <c r="Q56" i="7" s="1"/>
  <c r="J56" i="7" s="1"/>
  <c r="P55" i="7"/>
  <c r="R55" i="7" s="1"/>
  <c r="O55" i="7"/>
  <c r="Q55" i="7" s="1"/>
  <c r="J55" i="7" s="1"/>
  <c r="P54" i="7"/>
  <c r="R54" i="7" s="1"/>
  <c r="O54" i="7"/>
  <c r="Q54" i="7" s="1"/>
  <c r="J54" i="7" s="1"/>
  <c r="P53" i="7"/>
  <c r="R53" i="7" s="1"/>
  <c r="O53" i="7"/>
  <c r="Q53" i="7" s="1"/>
  <c r="J53" i="7" s="1"/>
  <c r="P52" i="7"/>
  <c r="R52" i="7" s="1"/>
  <c r="O52" i="7"/>
  <c r="Q52" i="7" s="1"/>
  <c r="J52" i="7" s="1"/>
  <c r="P51" i="7"/>
  <c r="R51" i="7" s="1"/>
  <c r="O51" i="7"/>
  <c r="Q51" i="7" s="1"/>
  <c r="J51" i="7" s="1"/>
  <c r="P50" i="7"/>
  <c r="R50" i="7" s="1"/>
  <c r="O50" i="7"/>
  <c r="Q50" i="7" s="1"/>
  <c r="J50" i="7" s="1"/>
  <c r="P49" i="7"/>
  <c r="R49" i="7" s="1"/>
  <c r="O49" i="7"/>
  <c r="Q49" i="7" s="1"/>
  <c r="J49" i="7" s="1"/>
  <c r="P48" i="7"/>
  <c r="R48" i="7" s="1"/>
  <c r="O48" i="7"/>
  <c r="Q48" i="7" s="1"/>
  <c r="P47" i="7"/>
  <c r="R47" i="7" s="1"/>
  <c r="O47" i="7"/>
  <c r="Q47" i="7" s="1"/>
  <c r="P46" i="7"/>
  <c r="R46" i="7" s="1"/>
  <c r="O46" i="7"/>
  <c r="Q46" i="7" s="1"/>
  <c r="P45" i="7"/>
  <c r="R45" i="7" s="1"/>
  <c r="O45" i="7"/>
  <c r="Q45" i="7" s="1"/>
  <c r="J45" i="7" s="1"/>
  <c r="P44" i="7"/>
  <c r="R44" i="7" s="1"/>
  <c r="O44" i="7"/>
  <c r="Q44" i="7" s="1"/>
  <c r="J44" i="7" s="1"/>
  <c r="P43" i="7"/>
  <c r="R43" i="7" s="1"/>
  <c r="O43" i="7"/>
  <c r="Q43" i="7" s="1"/>
  <c r="J43" i="7" s="1"/>
  <c r="P42" i="7"/>
  <c r="R42" i="7" s="1"/>
  <c r="O42" i="7"/>
  <c r="Q42" i="7" s="1"/>
  <c r="J42" i="7" s="1"/>
  <c r="P41" i="7"/>
  <c r="R41" i="7" s="1"/>
  <c r="O41" i="7"/>
  <c r="Q41" i="7" s="1"/>
  <c r="J41" i="7" s="1"/>
  <c r="P40" i="7"/>
  <c r="R40" i="7" s="1"/>
  <c r="O40" i="7"/>
  <c r="Q40" i="7" s="1"/>
  <c r="J40" i="7" s="1"/>
  <c r="P39" i="7"/>
  <c r="R39" i="7" s="1"/>
  <c r="O39" i="7"/>
  <c r="Q39" i="7" s="1"/>
  <c r="J39" i="7" s="1"/>
  <c r="P38" i="7"/>
  <c r="R38" i="7" s="1"/>
  <c r="O38" i="7"/>
  <c r="Q38" i="7" s="1"/>
  <c r="J38" i="7" s="1"/>
  <c r="P37" i="7"/>
  <c r="R37" i="7" s="1"/>
  <c r="O37" i="7"/>
  <c r="Q37" i="7" s="1"/>
  <c r="J37" i="7" s="1"/>
  <c r="P36" i="7"/>
  <c r="R36" i="7" s="1"/>
  <c r="O36" i="7"/>
  <c r="Q36" i="7" s="1"/>
  <c r="J36" i="7" s="1"/>
  <c r="P35" i="7"/>
  <c r="R35" i="7" s="1"/>
  <c r="O35" i="7"/>
  <c r="Q35" i="7" s="1"/>
  <c r="J35" i="7" s="1"/>
  <c r="P34" i="7"/>
  <c r="R34" i="7" s="1"/>
  <c r="O34" i="7"/>
  <c r="Q34" i="7" s="1"/>
  <c r="J34" i="7" s="1"/>
  <c r="P33" i="7"/>
  <c r="R33" i="7" s="1"/>
  <c r="O33" i="7"/>
  <c r="Q33" i="7" s="1"/>
  <c r="J33" i="7" s="1"/>
  <c r="P32" i="7"/>
  <c r="R32" i="7" s="1"/>
  <c r="O32" i="7"/>
  <c r="Q32" i="7" s="1"/>
  <c r="J32" i="7" s="1"/>
  <c r="P31" i="7"/>
  <c r="R31" i="7" s="1"/>
  <c r="O31" i="7"/>
  <c r="Q31" i="7" s="1"/>
  <c r="J31" i="7" s="1"/>
  <c r="P30" i="7"/>
  <c r="R30" i="7" s="1"/>
  <c r="O30" i="7"/>
  <c r="Q30" i="7" s="1"/>
  <c r="J30" i="7" s="1"/>
  <c r="P29" i="7"/>
  <c r="R29" i="7" s="1"/>
  <c r="O29" i="7"/>
  <c r="Q29" i="7" s="1"/>
  <c r="J29" i="7" s="1"/>
  <c r="P28" i="7"/>
  <c r="R28" i="7" s="1"/>
  <c r="O28" i="7"/>
  <c r="Q28" i="7" s="1"/>
  <c r="J28" i="7" s="1"/>
  <c r="P27" i="7"/>
  <c r="R27" i="7" s="1"/>
  <c r="O27" i="7"/>
  <c r="Q27" i="7" s="1"/>
  <c r="J27" i="7" s="1"/>
  <c r="P26" i="7"/>
  <c r="R26" i="7" s="1"/>
  <c r="O26" i="7"/>
  <c r="Q26" i="7" s="1"/>
  <c r="J26" i="7" s="1"/>
  <c r="P25" i="7"/>
  <c r="R25" i="7" s="1"/>
  <c r="O25" i="7"/>
  <c r="Q25" i="7" s="1"/>
  <c r="J25" i="7" s="1"/>
  <c r="P24" i="7"/>
  <c r="R24" i="7" s="1"/>
  <c r="J24" i="7" s="1"/>
  <c r="M24" i="7" s="1"/>
  <c r="O24" i="7"/>
  <c r="Q24" i="7" s="1"/>
  <c r="P23" i="7"/>
  <c r="R23" i="7" s="1"/>
  <c r="O23" i="7"/>
  <c r="Q23" i="7" s="1"/>
  <c r="J23" i="7" s="1"/>
  <c r="P22" i="7"/>
  <c r="R22" i="7" s="1"/>
  <c r="O22" i="7"/>
  <c r="Q22" i="7" s="1"/>
  <c r="J22" i="7" s="1"/>
  <c r="P21" i="7"/>
  <c r="R21" i="7" s="1"/>
  <c r="O21" i="7"/>
  <c r="Q21" i="7" s="1"/>
  <c r="J21" i="7" s="1"/>
  <c r="P20" i="7"/>
  <c r="R20" i="7" s="1"/>
  <c r="O20" i="7"/>
  <c r="Q20" i="7" s="1"/>
  <c r="J20" i="7" s="1"/>
  <c r="P19" i="7"/>
  <c r="R19" i="7" s="1"/>
  <c r="O19" i="7"/>
  <c r="Q19" i="7" s="1"/>
  <c r="J19" i="7" s="1"/>
  <c r="P18" i="7"/>
  <c r="R18" i="7" s="1"/>
  <c r="O18" i="7"/>
  <c r="Q18" i="7" s="1"/>
  <c r="J18" i="7" s="1"/>
  <c r="P17" i="7"/>
  <c r="R17" i="7" s="1"/>
  <c r="O17" i="7"/>
  <c r="Q17" i="7" s="1"/>
  <c r="J17" i="7" s="1"/>
  <c r="P16" i="7"/>
  <c r="R16" i="7" s="1"/>
  <c r="J16" i="7" s="1"/>
  <c r="M16" i="7" s="1"/>
  <c r="O16" i="7"/>
  <c r="Q16" i="7" s="1"/>
  <c r="P15" i="7"/>
  <c r="R15" i="7" s="1"/>
  <c r="O15" i="7"/>
  <c r="Q15" i="7" s="1"/>
  <c r="J15" i="7" s="1"/>
  <c r="P14" i="7"/>
  <c r="R14" i="7" s="1"/>
  <c r="O14" i="7"/>
  <c r="Q14" i="7" s="1"/>
  <c r="J14" i="7" s="1"/>
  <c r="P13" i="7"/>
  <c r="R13" i="7" s="1"/>
  <c r="O13" i="7"/>
  <c r="Q13" i="7" s="1"/>
  <c r="J13" i="7" s="1"/>
  <c r="P12" i="7"/>
  <c r="R12" i="7" s="1"/>
  <c r="O12" i="7"/>
  <c r="Q12" i="7" s="1"/>
  <c r="J12" i="7" s="1"/>
  <c r="P11" i="7"/>
  <c r="R11" i="7" s="1"/>
  <c r="O11" i="7"/>
  <c r="Q11" i="7" s="1"/>
  <c r="J11" i="7" s="1"/>
  <c r="P10" i="7"/>
  <c r="R10" i="7" s="1"/>
  <c r="O10" i="7"/>
  <c r="Q10" i="7" s="1"/>
  <c r="J10" i="7" s="1"/>
  <c r="P9" i="7"/>
  <c r="R9" i="7" s="1"/>
  <c r="O9" i="7"/>
  <c r="Q9" i="7" s="1"/>
  <c r="J9" i="7" s="1"/>
  <c r="P8" i="7"/>
  <c r="R8" i="7" s="1"/>
  <c r="O8" i="7"/>
  <c r="Q8" i="7" s="1"/>
  <c r="J8" i="7" s="1"/>
  <c r="P7" i="7"/>
  <c r="R7" i="7" s="1"/>
  <c r="O7" i="7"/>
  <c r="Q7" i="7" s="1"/>
  <c r="J7" i="7" s="1"/>
  <c r="P6" i="7"/>
  <c r="R6" i="7" s="1"/>
  <c r="O6" i="7"/>
  <c r="Q6" i="7" s="1"/>
  <c r="P5" i="7"/>
  <c r="R5" i="7" s="1"/>
  <c r="O5" i="7"/>
  <c r="Q5" i="7" s="1"/>
  <c r="P4" i="7"/>
  <c r="R4" i="7" s="1"/>
  <c r="J4" i="7" s="1"/>
  <c r="O4" i="7"/>
  <c r="Q4" i="7" s="1"/>
  <c r="P41" i="3"/>
  <c r="R41" i="3" s="1"/>
  <c r="O41" i="3"/>
  <c r="Q41" i="3" s="1"/>
  <c r="P40" i="3"/>
  <c r="R40" i="3" s="1"/>
  <c r="J40" i="3" s="1"/>
  <c r="N40" i="3" s="1"/>
  <c r="Z40" i="3" s="1"/>
  <c r="O40" i="3"/>
  <c r="Q40" i="3" s="1"/>
  <c r="P39" i="3"/>
  <c r="R39" i="3" s="1"/>
  <c r="O39" i="3"/>
  <c r="Q39" i="3" s="1"/>
  <c r="P38" i="3"/>
  <c r="R38" i="3" s="1"/>
  <c r="J38" i="3" s="1"/>
  <c r="N38" i="3" s="1"/>
  <c r="Z38" i="3" s="1"/>
  <c r="O38" i="3"/>
  <c r="Q38" i="3" s="1"/>
  <c r="P37" i="3"/>
  <c r="R37" i="3" s="1"/>
  <c r="O37" i="3"/>
  <c r="Q37" i="3" s="1"/>
  <c r="P36" i="3"/>
  <c r="R36" i="3" s="1"/>
  <c r="J36" i="3" s="1"/>
  <c r="N36" i="3" s="1"/>
  <c r="Z36" i="3" s="1"/>
  <c r="O36" i="3"/>
  <c r="Q36" i="3" s="1"/>
  <c r="P35" i="3"/>
  <c r="R35" i="3" s="1"/>
  <c r="J35" i="3" s="1"/>
  <c r="N35" i="3" s="1"/>
  <c r="Z35" i="3" s="1"/>
  <c r="O35" i="3"/>
  <c r="Q35" i="3" s="1"/>
  <c r="P34" i="3"/>
  <c r="R34" i="3" s="1"/>
  <c r="J34" i="3" s="1"/>
  <c r="N34" i="3" s="1"/>
  <c r="Z34" i="3" s="1"/>
  <c r="O34" i="3"/>
  <c r="Q34" i="3" s="1"/>
  <c r="P33" i="3"/>
  <c r="R33" i="3" s="1"/>
  <c r="O33" i="3"/>
  <c r="Q33" i="3" s="1"/>
  <c r="P32" i="3"/>
  <c r="R32" i="3" s="1"/>
  <c r="J32" i="3" s="1"/>
  <c r="N32" i="3" s="1"/>
  <c r="Z32" i="3" s="1"/>
  <c r="O32" i="3"/>
  <c r="Q32" i="3" s="1"/>
  <c r="P31" i="3"/>
  <c r="R31" i="3" s="1"/>
  <c r="O31" i="3"/>
  <c r="Q31" i="3" s="1"/>
  <c r="P30" i="3"/>
  <c r="R30" i="3" s="1"/>
  <c r="J30" i="3" s="1"/>
  <c r="N30" i="3" s="1"/>
  <c r="Z30" i="3" s="1"/>
  <c r="O30" i="3"/>
  <c r="Q30" i="3" s="1"/>
  <c r="P29" i="3"/>
  <c r="R29" i="3" s="1"/>
  <c r="O29" i="3"/>
  <c r="Q29" i="3" s="1"/>
  <c r="P28" i="3"/>
  <c r="R28" i="3" s="1"/>
  <c r="O28" i="3"/>
  <c r="Q28" i="3" s="1"/>
  <c r="P27" i="3"/>
  <c r="R27" i="3" s="1"/>
  <c r="O27" i="3"/>
  <c r="Q27" i="3" s="1"/>
  <c r="P26" i="3"/>
  <c r="R26" i="3" s="1"/>
  <c r="J26" i="3" s="1"/>
  <c r="N26" i="3" s="1"/>
  <c r="Z26" i="3" s="1"/>
  <c r="O26" i="3"/>
  <c r="Q26" i="3" s="1"/>
  <c r="P25" i="3"/>
  <c r="R25" i="3" s="1"/>
  <c r="O25" i="3"/>
  <c r="Q25" i="3" s="1"/>
  <c r="P24" i="3"/>
  <c r="R24" i="3" s="1"/>
  <c r="O24" i="3"/>
  <c r="Q24" i="3" s="1"/>
  <c r="P23" i="3"/>
  <c r="R23" i="3" s="1"/>
  <c r="J23" i="3" s="1"/>
  <c r="O23" i="3"/>
  <c r="Q23" i="3" s="1"/>
  <c r="P22" i="3"/>
  <c r="R22" i="3" s="1"/>
  <c r="O22" i="3"/>
  <c r="Q22" i="3" s="1"/>
  <c r="N23" i="3" l="1"/>
  <c r="Z23" i="3" s="1"/>
  <c r="J41" i="3"/>
  <c r="N41" i="3" s="1"/>
  <c r="Z41" i="3" s="1"/>
  <c r="J24" i="3"/>
  <c r="M74" i="7"/>
  <c r="L74" i="7"/>
  <c r="K74" i="7"/>
  <c r="M249" i="7"/>
  <c r="K249" i="7"/>
  <c r="L249" i="7"/>
  <c r="M138" i="7"/>
  <c r="L138" i="7"/>
  <c r="K138" i="7"/>
  <c r="M105" i="7"/>
  <c r="L105" i="7"/>
  <c r="K105" i="7"/>
  <c r="M140" i="7"/>
  <c r="K140" i="7"/>
  <c r="L140" i="7"/>
  <c r="M144" i="7"/>
  <c r="K144" i="7"/>
  <c r="L144" i="7"/>
  <c r="M148" i="7"/>
  <c r="K148" i="7"/>
  <c r="L148" i="7"/>
  <c r="M154" i="7"/>
  <c r="K154" i="7"/>
  <c r="L154" i="7"/>
  <c r="M106" i="7"/>
  <c r="L106" i="7"/>
  <c r="K106" i="7"/>
  <c r="M108" i="7"/>
  <c r="L108" i="7"/>
  <c r="K108" i="7"/>
  <c r="M139" i="7"/>
  <c r="K139" i="7"/>
  <c r="L139" i="7"/>
  <c r="M141" i="7"/>
  <c r="K141" i="7"/>
  <c r="L141" i="7"/>
  <c r="M143" i="7"/>
  <c r="K143" i="7"/>
  <c r="L143" i="7"/>
  <c r="M145" i="7"/>
  <c r="K145" i="7"/>
  <c r="L145" i="7"/>
  <c r="M147" i="7"/>
  <c r="K147" i="7"/>
  <c r="L147" i="7"/>
  <c r="M149" i="7"/>
  <c r="K149" i="7"/>
  <c r="L149" i="7"/>
  <c r="M151" i="7"/>
  <c r="K151" i="7"/>
  <c r="L151" i="7"/>
  <c r="M153" i="7"/>
  <c r="K153" i="7"/>
  <c r="L153" i="7"/>
  <c r="M155" i="7"/>
  <c r="K155" i="7"/>
  <c r="L155" i="7"/>
  <c r="M157" i="7"/>
  <c r="K157" i="7"/>
  <c r="L157" i="7"/>
  <c r="M159" i="7"/>
  <c r="K159" i="7"/>
  <c r="L159" i="7"/>
  <c r="M168" i="7"/>
  <c r="K168" i="7"/>
  <c r="L168" i="7"/>
  <c r="M189" i="7"/>
  <c r="K189" i="7"/>
  <c r="L189" i="7"/>
  <c r="M191" i="7"/>
  <c r="K191" i="7"/>
  <c r="L191" i="7"/>
  <c r="M193" i="7"/>
  <c r="K193" i="7"/>
  <c r="L193" i="7"/>
  <c r="M195" i="7"/>
  <c r="K195" i="7"/>
  <c r="L195" i="7"/>
  <c r="M212" i="7"/>
  <c r="K212" i="7"/>
  <c r="L212" i="7"/>
  <c r="M214" i="7"/>
  <c r="K214" i="7"/>
  <c r="L214" i="7"/>
  <c r="M216" i="7"/>
  <c r="K216" i="7"/>
  <c r="L216" i="7"/>
  <c r="M218" i="7"/>
  <c r="K218" i="7"/>
  <c r="L218" i="7"/>
  <c r="M237" i="7"/>
  <c r="K237" i="7"/>
  <c r="L237" i="7"/>
  <c r="M239" i="7"/>
  <c r="K239" i="7"/>
  <c r="L239" i="7"/>
  <c r="M241" i="7"/>
  <c r="K241" i="7"/>
  <c r="L241" i="7"/>
  <c r="M243" i="7"/>
  <c r="K243" i="7"/>
  <c r="L243" i="7"/>
  <c r="M245" i="7"/>
  <c r="K245" i="7"/>
  <c r="L245" i="7"/>
  <c r="M250" i="7"/>
  <c r="K250" i="7"/>
  <c r="L250" i="7"/>
  <c r="M252" i="7"/>
  <c r="K252" i="7"/>
  <c r="L252" i="7"/>
  <c r="M254" i="7"/>
  <c r="K254" i="7"/>
  <c r="L254" i="7"/>
  <c r="M256" i="7"/>
  <c r="K256" i="7"/>
  <c r="L256" i="7"/>
  <c r="M258" i="7"/>
  <c r="K258" i="7"/>
  <c r="L258" i="7"/>
  <c r="M260" i="7"/>
  <c r="K260" i="7"/>
  <c r="L260" i="7"/>
  <c r="M262" i="7"/>
  <c r="K262" i="7"/>
  <c r="L262" i="7"/>
  <c r="M264" i="7"/>
  <c r="K264" i="7"/>
  <c r="L264" i="7"/>
  <c r="M266" i="7"/>
  <c r="K266" i="7"/>
  <c r="L266" i="7"/>
  <c r="M268" i="7"/>
  <c r="K268" i="7"/>
  <c r="L268" i="7"/>
  <c r="M275" i="7"/>
  <c r="K275" i="7"/>
  <c r="L275" i="7"/>
  <c r="M277" i="7"/>
  <c r="K277" i="7"/>
  <c r="L277" i="7"/>
  <c r="M279" i="7"/>
  <c r="K279" i="7"/>
  <c r="L279" i="7"/>
  <c r="M281" i="7"/>
  <c r="K281" i="7"/>
  <c r="L281" i="7"/>
  <c r="M290" i="7"/>
  <c r="K290" i="7"/>
  <c r="L290" i="7"/>
  <c r="M292" i="7"/>
  <c r="K292" i="7"/>
  <c r="L292" i="7"/>
  <c r="M294" i="7"/>
  <c r="K294" i="7"/>
  <c r="L294" i="7"/>
  <c r="M296" i="7"/>
  <c r="K296" i="7"/>
  <c r="L296" i="7"/>
  <c r="M361" i="7"/>
  <c r="K361" i="7"/>
  <c r="L361" i="7"/>
  <c r="M363" i="7"/>
  <c r="K363" i="7"/>
  <c r="L363" i="7"/>
  <c r="M365" i="7"/>
  <c r="K365" i="7"/>
  <c r="L365" i="7"/>
  <c r="M367" i="7"/>
  <c r="K367" i="7"/>
  <c r="L367" i="7"/>
  <c r="M369" i="7"/>
  <c r="K369" i="7"/>
  <c r="L369" i="7"/>
  <c r="M371" i="7"/>
  <c r="K371" i="7"/>
  <c r="L371" i="7"/>
  <c r="M373" i="7"/>
  <c r="K373" i="7"/>
  <c r="L373" i="7"/>
  <c r="M375" i="7"/>
  <c r="K375" i="7"/>
  <c r="L375" i="7"/>
  <c r="M377" i="7"/>
  <c r="K377" i="7"/>
  <c r="L377" i="7"/>
  <c r="M379" i="7"/>
  <c r="K379" i="7"/>
  <c r="L379" i="7"/>
  <c r="M381" i="7"/>
  <c r="K381" i="7"/>
  <c r="L381" i="7"/>
  <c r="M383" i="7"/>
  <c r="K383" i="7"/>
  <c r="L383" i="7"/>
  <c r="M385" i="7"/>
  <c r="K385" i="7"/>
  <c r="L385" i="7"/>
  <c r="M387" i="7"/>
  <c r="K387" i="7"/>
  <c r="L387" i="7"/>
  <c r="M389" i="7"/>
  <c r="K389" i="7"/>
  <c r="L389" i="7"/>
  <c r="M391" i="7"/>
  <c r="K391" i="7"/>
  <c r="L391" i="7"/>
  <c r="M393" i="7"/>
  <c r="K393" i="7"/>
  <c r="L393" i="7"/>
  <c r="M395" i="7"/>
  <c r="K395" i="7"/>
  <c r="L395" i="7"/>
  <c r="M397" i="7"/>
  <c r="K397" i="7"/>
  <c r="L397" i="7"/>
  <c r="M399" i="7"/>
  <c r="K399" i="7"/>
  <c r="L399" i="7"/>
  <c r="M401" i="7"/>
  <c r="K401" i="7"/>
  <c r="L401" i="7"/>
  <c r="M403" i="7"/>
  <c r="K403" i="7"/>
  <c r="L403" i="7"/>
  <c r="M405" i="7"/>
  <c r="K405" i="7"/>
  <c r="L405" i="7"/>
  <c r="M407" i="7"/>
  <c r="K407" i="7"/>
  <c r="L407" i="7"/>
  <c r="M409" i="7"/>
  <c r="K409" i="7"/>
  <c r="L409" i="7"/>
  <c r="M411" i="7"/>
  <c r="K411" i="7"/>
  <c r="L411" i="7"/>
  <c r="M413" i="7"/>
  <c r="K413" i="7"/>
  <c r="L413" i="7"/>
  <c r="M415" i="7"/>
  <c r="K415" i="7"/>
  <c r="L415" i="7"/>
  <c r="M417" i="7"/>
  <c r="K417" i="7"/>
  <c r="L417" i="7"/>
  <c r="M419" i="7"/>
  <c r="K419" i="7"/>
  <c r="L419" i="7"/>
  <c r="M421" i="7"/>
  <c r="K421" i="7"/>
  <c r="L421" i="7"/>
  <c r="M423" i="7"/>
  <c r="K423" i="7"/>
  <c r="L423" i="7"/>
  <c r="M425" i="7"/>
  <c r="K425" i="7"/>
  <c r="L425" i="7"/>
  <c r="M427" i="7"/>
  <c r="K427" i="7"/>
  <c r="L427" i="7"/>
  <c r="M429" i="7"/>
  <c r="K429" i="7"/>
  <c r="L429" i="7"/>
  <c r="M431" i="7"/>
  <c r="K431" i="7"/>
  <c r="L431" i="7"/>
  <c r="K422" i="7"/>
  <c r="M50" i="7"/>
  <c r="L50" i="7"/>
  <c r="K50" i="7"/>
  <c r="M52" i="7"/>
  <c r="L52" i="7"/>
  <c r="K52" i="7"/>
  <c r="M54" i="7"/>
  <c r="L54" i="7"/>
  <c r="K54" i="7"/>
  <c r="M56" i="7"/>
  <c r="L56" i="7"/>
  <c r="K56" i="7"/>
  <c r="M58" i="7"/>
  <c r="L58" i="7"/>
  <c r="K58" i="7"/>
  <c r="M60" i="7"/>
  <c r="L60" i="7"/>
  <c r="K60" i="7"/>
  <c r="M62" i="7"/>
  <c r="L62" i="7"/>
  <c r="K62" i="7"/>
  <c r="M64" i="7"/>
  <c r="L64" i="7"/>
  <c r="K64" i="7"/>
  <c r="M66" i="7"/>
  <c r="L66" i="7"/>
  <c r="K66" i="7"/>
  <c r="M68" i="7"/>
  <c r="L68" i="7"/>
  <c r="K68" i="7"/>
  <c r="M70" i="7"/>
  <c r="L70" i="7"/>
  <c r="K70" i="7"/>
  <c r="M72" i="7"/>
  <c r="L72" i="7"/>
  <c r="K72" i="7"/>
  <c r="M73" i="7"/>
  <c r="L73" i="7"/>
  <c r="K73" i="7"/>
  <c r="M75" i="7"/>
  <c r="L75" i="7"/>
  <c r="K75" i="7"/>
  <c r="M77" i="7"/>
  <c r="L77" i="7"/>
  <c r="K77" i="7"/>
  <c r="M79" i="7"/>
  <c r="L79" i="7"/>
  <c r="K79" i="7"/>
  <c r="M81" i="7"/>
  <c r="L81" i="7"/>
  <c r="K81" i="7"/>
  <c r="M83" i="7"/>
  <c r="L83" i="7"/>
  <c r="K83" i="7"/>
  <c r="M85" i="7"/>
  <c r="L85" i="7"/>
  <c r="K85" i="7"/>
  <c r="M87" i="7"/>
  <c r="L87" i="7"/>
  <c r="K87" i="7"/>
  <c r="M89" i="7"/>
  <c r="L89" i="7"/>
  <c r="K89" i="7"/>
  <c r="M91" i="7"/>
  <c r="L91" i="7"/>
  <c r="K91" i="7"/>
  <c r="M93" i="7"/>
  <c r="L93" i="7"/>
  <c r="K93" i="7"/>
  <c r="M95" i="7"/>
  <c r="L95" i="7"/>
  <c r="K95" i="7"/>
  <c r="M97" i="7"/>
  <c r="L97" i="7"/>
  <c r="K97" i="7"/>
  <c r="M99" i="7"/>
  <c r="L99" i="7"/>
  <c r="K99" i="7"/>
  <c r="M101" i="7"/>
  <c r="L101" i="7"/>
  <c r="K101" i="7"/>
  <c r="M103" i="7"/>
  <c r="L103" i="7"/>
  <c r="K103" i="7"/>
  <c r="M110" i="7"/>
  <c r="L110" i="7"/>
  <c r="K110" i="7"/>
  <c r="M112" i="7"/>
  <c r="L112" i="7"/>
  <c r="K112" i="7"/>
  <c r="M114" i="7"/>
  <c r="L114" i="7"/>
  <c r="K114" i="7"/>
  <c r="M116" i="7"/>
  <c r="L116" i="7"/>
  <c r="K116" i="7"/>
  <c r="M118" i="7"/>
  <c r="L118" i="7"/>
  <c r="K118" i="7"/>
  <c r="M120" i="7"/>
  <c r="L120" i="7"/>
  <c r="K120" i="7"/>
  <c r="M122" i="7"/>
  <c r="L122" i="7"/>
  <c r="K122" i="7"/>
  <c r="M124" i="7"/>
  <c r="L124" i="7"/>
  <c r="K124" i="7"/>
  <c r="M126" i="7"/>
  <c r="L126" i="7"/>
  <c r="K126" i="7"/>
  <c r="M128" i="7"/>
  <c r="L128" i="7"/>
  <c r="K128" i="7"/>
  <c r="M130" i="7"/>
  <c r="L130" i="7"/>
  <c r="K130" i="7"/>
  <c r="M132" i="7"/>
  <c r="L132" i="7"/>
  <c r="K132" i="7"/>
  <c r="M134" i="7"/>
  <c r="L134" i="7"/>
  <c r="K134" i="7"/>
  <c r="M136" i="7"/>
  <c r="L136" i="7"/>
  <c r="K136" i="7"/>
  <c r="M163" i="7"/>
  <c r="K163" i="7"/>
  <c r="L163" i="7"/>
  <c r="M165" i="7"/>
  <c r="K165" i="7"/>
  <c r="L165" i="7"/>
  <c r="M172" i="7"/>
  <c r="K172" i="7"/>
  <c r="L172" i="7"/>
  <c r="M174" i="7"/>
  <c r="K174" i="7"/>
  <c r="L174" i="7"/>
  <c r="M176" i="7"/>
  <c r="K176" i="7"/>
  <c r="L176" i="7"/>
  <c r="M178" i="7"/>
  <c r="K178" i="7"/>
  <c r="L178" i="7"/>
  <c r="M180" i="7"/>
  <c r="K180" i="7"/>
  <c r="L180" i="7"/>
  <c r="M182" i="7"/>
  <c r="K182" i="7"/>
  <c r="L182" i="7"/>
  <c r="M184" i="7"/>
  <c r="K184" i="7"/>
  <c r="L184" i="7"/>
  <c r="M186" i="7"/>
  <c r="K186" i="7"/>
  <c r="L186" i="7"/>
  <c r="M197" i="7"/>
  <c r="K197" i="7"/>
  <c r="L197" i="7"/>
  <c r="M199" i="7"/>
  <c r="K199" i="7"/>
  <c r="L199" i="7"/>
  <c r="M201" i="7"/>
  <c r="K201" i="7"/>
  <c r="L201" i="7"/>
  <c r="M203" i="7"/>
  <c r="K203" i="7"/>
  <c r="L203" i="7"/>
  <c r="M205" i="7"/>
  <c r="K205" i="7"/>
  <c r="L205" i="7"/>
  <c r="M207" i="7"/>
  <c r="K207" i="7"/>
  <c r="L207" i="7"/>
  <c r="M209" i="7"/>
  <c r="K209" i="7"/>
  <c r="L209" i="7"/>
  <c r="M210" i="7"/>
  <c r="K210" i="7"/>
  <c r="L210" i="7"/>
  <c r="M220" i="7"/>
  <c r="K220" i="7"/>
  <c r="L220" i="7"/>
  <c r="M222" i="7"/>
  <c r="K222" i="7"/>
  <c r="L222" i="7"/>
  <c r="M224" i="7"/>
  <c r="K224" i="7"/>
  <c r="L224" i="7"/>
  <c r="M226" i="7"/>
  <c r="K226" i="7"/>
  <c r="L226" i="7"/>
  <c r="M228" i="7"/>
  <c r="K228" i="7"/>
  <c r="L228" i="7"/>
  <c r="M230" i="7"/>
  <c r="K230" i="7"/>
  <c r="L230" i="7"/>
  <c r="M232" i="7"/>
  <c r="K232" i="7"/>
  <c r="L232" i="7"/>
  <c r="M234" i="7"/>
  <c r="K234" i="7"/>
  <c r="L234" i="7"/>
  <c r="M236" i="7"/>
  <c r="K236" i="7"/>
  <c r="L236" i="7"/>
  <c r="M247" i="7"/>
  <c r="K247" i="7"/>
  <c r="L247" i="7"/>
  <c r="M270" i="7"/>
  <c r="K270" i="7"/>
  <c r="L270" i="7"/>
  <c r="M272" i="7"/>
  <c r="K272" i="7"/>
  <c r="L272" i="7"/>
  <c r="M273" i="7"/>
  <c r="K273" i="7"/>
  <c r="L273" i="7"/>
  <c r="M283" i="7"/>
  <c r="K283" i="7"/>
  <c r="L283" i="7"/>
  <c r="M285" i="7"/>
  <c r="K285" i="7"/>
  <c r="L285" i="7"/>
  <c r="M287" i="7"/>
  <c r="K287" i="7"/>
  <c r="L287" i="7"/>
  <c r="M289" i="7"/>
  <c r="K289" i="7"/>
  <c r="L289" i="7"/>
  <c r="M298" i="7"/>
  <c r="K298" i="7"/>
  <c r="L298" i="7"/>
  <c r="M300" i="7"/>
  <c r="K300" i="7"/>
  <c r="L300" i="7"/>
  <c r="M302" i="7"/>
  <c r="K302" i="7"/>
  <c r="L302" i="7"/>
  <c r="M304" i="7"/>
  <c r="K304" i="7"/>
  <c r="L304" i="7"/>
  <c r="M306" i="7"/>
  <c r="K306" i="7"/>
  <c r="L306" i="7"/>
  <c r="M308" i="7"/>
  <c r="K308" i="7"/>
  <c r="L308" i="7"/>
  <c r="M310" i="7"/>
  <c r="K310" i="7"/>
  <c r="L310" i="7"/>
  <c r="M312" i="7"/>
  <c r="K312" i="7"/>
  <c r="L312" i="7"/>
  <c r="M314" i="7"/>
  <c r="K314" i="7"/>
  <c r="L314" i="7"/>
  <c r="M316" i="7"/>
  <c r="K316" i="7"/>
  <c r="L316" i="7"/>
  <c r="M318" i="7"/>
  <c r="K318" i="7"/>
  <c r="L318" i="7"/>
  <c r="M320" i="7"/>
  <c r="K320" i="7"/>
  <c r="L320" i="7"/>
  <c r="M322" i="7"/>
  <c r="K322" i="7"/>
  <c r="L322" i="7"/>
  <c r="M324" i="7"/>
  <c r="K324" i="7"/>
  <c r="L324" i="7"/>
  <c r="M326" i="7"/>
  <c r="K326" i="7"/>
  <c r="L326" i="7"/>
  <c r="M328" i="7"/>
  <c r="K328" i="7"/>
  <c r="L328" i="7"/>
  <c r="M330" i="7"/>
  <c r="K330" i="7"/>
  <c r="L330" i="7"/>
  <c r="M332" i="7"/>
  <c r="K332" i="7"/>
  <c r="L332" i="7"/>
  <c r="M334" i="7"/>
  <c r="K334" i="7"/>
  <c r="L334" i="7"/>
  <c r="M336" i="7"/>
  <c r="K336" i="7"/>
  <c r="L336" i="7"/>
  <c r="M338" i="7"/>
  <c r="K338" i="7"/>
  <c r="L338" i="7"/>
  <c r="M340" i="7"/>
  <c r="K340" i="7"/>
  <c r="L340" i="7"/>
  <c r="M342" i="7"/>
  <c r="K342" i="7"/>
  <c r="L342" i="7"/>
  <c r="M344" i="7"/>
  <c r="K344" i="7"/>
  <c r="L344" i="7"/>
  <c r="M346" i="7"/>
  <c r="K346" i="7"/>
  <c r="L346" i="7"/>
  <c r="M348" i="7"/>
  <c r="K348" i="7"/>
  <c r="L348" i="7"/>
  <c r="M350" i="7"/>
  <c r="K350" i="7"/>
  <c r="L350" i="7"/>
  <c r="M352" i="7"/>
  <c r="K352" i="7"/>
  <c r="L352" i="7"/>
  <c r="M354" i="7"/>
  <c r="K354" i="7"/>
  <c r="L354" i="7"/>
  <c r="M356" i="7"/>
  <c r="K356" i="7"/>
  <c r="L356" i="7"/>
  <c r="M358" i="7"/>
  <c r="K358" i="7"/>
  <c r="L358" i="7"/>
  <c r="M360" i="7"/>
  <c r="K360" i="7"/>
  <c r="L360" i="7"/>
  <c r="M433" i="7"/>
  <c r="K433" i="7"/>
  <c r="L433" i="7"/>
  <c r="M435" i="7"/>
  <c r="K435" i="7"/>
  <c r="L435" i="7"/>
  <c r="M437" i="7"/>
  <c r="K437" i="7"/>
  <c r="L437" i="7"/>
  <c r="M439" i="7"/>
  <c r="K439" i="7"/>
  <c r="L439" i="7"/>
  <c r="M441" i="7"/>
  <c r="K441" i="7"/>
  <c r="L441" i="7"/>
  <c r="M443" i="7"/>
  <c r="K443" i="7"/>
  <c r="L443" i="7"/>
  <c r="M445" i="7"/>
  <c r="K445" i="7"/>
  <c r="L445" i="7"/>
  <c r="M447" i="7"/>
  <c r="K447" i="7"/>
  <c r="L447" i="7"/>
  <c r="M449" i="7"/>
  <c r="K449" i="7"/>
  <c r="L449" i="7"/>
  <c r="M451" i="7"/>
  <c r="K451" i="7"/>
  <c r="L451" i="7"/>
  <c r="M455" i="7"/>
  <c r="K455" i="7"/>
  <c r="L455" i="7"/>
  <c r="M457" i="7"/>
  <c r="K457" i="7"/>
  <c r="L457" i="7"/>
  <c r="M459" i="7"/>
  <c r="K459" i="7"/>
  <c r="L459" i="7"/>
  <c r="M461" i="7"/>
  <c r="K461" i="7"/>
  <c r="L461" i="7"/>
  <c r="M463" i="7"/>
  <c r="K463" i="7"/>
  <c r="L463" i="7"/>
  <c r="M465" i="7"/>
  <c r="K465" i="7"/>
  <c r="L465" i="7"/>
  <c r="M467" i="7"/>
  <c r="K467" i="7"/>
  <c r="L467" i="7"/>
  <c r="M469" i="7"/>
  <c r="K469" i="7"/>
  <c r="L469" i="7"/>
  <c r="M471" i="7"/>
  <c r="K471" i="7"/>
  <c r="L471" i="7"/>
  <c r="M473" i="7"/>
  <c r="K473" i="7"/>
  <c r="L473" i="7"/>
  <c r="M475" i="7"/>
  <c r="K475" i="7"/>
  <c r="L475" i="7"/>
  <c r="M477" i="7"/>
  <c r="K477" i="7"/>
  <c r="L477" i="7"/>
  <c r="M479" i="7"/>
  <c r="K479" i="7"/>
  <c r="L479" i="7"/>
  <c r="M107" i="7"/>
  <c r="L107" i="7"/>
  <c r="K107" i="7"/>
  <c r="M142" i="7"/>
  <c r="L142" i="7"/>
  <c r="K142" i="7"/>
  <c r="M146" i="7"/>
  <c r="K146" i="7"/>
  <c r="L146" i="7"/>
  <c r="M150" i="7"/>
  <c r="K150" i="7"/>
  <c r="L150" i="7"/>
  <c r="M152" i="7"/>
  <c r="K152" i="7"/>
  <c r="L152" i="7"/>
  <c r="M156" i="7"/>
  <c r="K156" i="7"/>
  <c r="L156" i="7"/>
  <c r="M158" i="7"/>
  <c r="K158" i="7"/>
  <c r="L158" i="7"/>
  <c r="M160" i="7"/>
  <c r="K160" i="7"/>
  <c r="L160" i="7"/>
  <c r="M161" i="7"/>
  <c r="K161" i="7"/>
  <c r="L161" i="7"/>
  <c r="M167" i="7"/>
  <c r="K167" i="7"/>
  <c r="L167" i="7"/>
  <c r="M169" i="7"/>
  <c r="K169" i="7"/>
  <c r="L169" i="7"/>
  <c r="M170" i="7"/>
  <c r="K170" i="7"/>
  <c r="L170" i="7"/>
  <c r="M188" i="7"/>
  <c r="K188" i="7"/>
  <c r="L188" i="7"/>
  <c r="M190" i="7"/>
  <c r="K190" i="7"/>
  <c r="L190" i="7"/>
  <c r="M192" i="7"/>
  <c r="K192" i="7"/>
  <c r="L192" i="7"/>
  <c r="M194" i="7"/>
  <c r="K194" i="7"/>
  <c r="L194" i="7"/>
  <c r="M196" i="7"/>
  <c r="K196" i="7"/>
  <c r="L196" i="7"/>
  <c r="M211" i="7"/>
  <c r="K211" i="7"/>
  <c r="L211" i="7"/>
  <c r="M213" i="7"/>
  <c r="K213" i="7"/>
  <c r="L213" i="7"/>
  <c r="M215" i="7"/>
  <c r="K215" i="7"/>
  <c r="L215" i="7"/>
  <c r="M217" i="7"/>
  <c r="K217" i="7"/>
  <c r="L217" i="7"/>
  <c r="M219" i="7"/>
  <c r="K219" i="7"/>
  <c r="L219" i="7"/>
  <c r="M238" i="7"/>
  <c r="K238" i="7"/>
  <c r="L238" i="7"/>
  <c r="M240" i="7"/>
  <c r="K240" i="7"/>
  <c r="L240" i="7"/>
  <c r="M242" i="7"/>
  <c r="K242" i="7"/>
  <c r="L242" i="7"/>
  <c r="M244" i="7"/>
  <c r="K244" i="7"/>
  <c r="L244" i="7"/>
  <c r="M251" i="7"/>
  <c r="K251" i="7"/>
  <c r="L251" i="7"/>
  <c r="M253" i="7"/>
  <c r="K253" i="7"/>
  <c r="L253" i="7"/>
  <c r="M255" i="7"/>
  <c r="K255" i="7"/>
  <c r="L255" i="7"/>
  <c r="M257" i="7"/>
  <c r="K257" i="7"/>
  <c r="L257" i="7"/>
  <c r="M259" i="7"/>
  <c r="K259" i="7"/>
  <c r="L259" i="7"/>
  <c r="M261" i="7"/>
  <c r="K261" i="7"/>
  <c r="L261" i="7"/>
  <c r="M263" i="7"/>
  <c r="K263" i="7"/>
  <c r="L263" i="7"/>
  <c r="M265" i="7"/>
  <c r="K265" i="7"/>
  <c r="L265" i="7"/>
  <c r="M267" i="7"/>
  <c r="K267" i="7"/>
  <c r="L267" i="7"/>
  <c r="M274" i="7"/>
  <c r="K274" i="7"/>
  <c r="L274" i="7"/>
  <c r="M276" i="7"/>
  <c r="K276" i="7"/>
  <c r="L276" i="7"/>
  <c r="M278" i="7"/>
  <c r="K278" i="7"/>
  <c r="L278" i="7"/>
  <c r="M280" i="7"/>
  <c r="K280" i="7"/>
  <c r="L280" i="7"/>
  <c r="M291" i="7"/>
  <c r="K291" i="7"/>
  <c r="L291" i="7"/>
  <c r="M293" i="7"/>
  <c r="K293" i="7"/>
  <c r="L293" i="7"/>
  <c r="M295" i="7"/>
  <c r="K295" i="7"/>
  <c r="L295" i="7"/>
  <c r="M297" i="7"/>
  <c r="K297" i="7"/>
  <c r="L297" i="7"/>
  <c r="M362" i="7"/>
  <c r="K362" i="7"/>
  <c r="L362" i="7"/>
  <c r="M364" i="7"/>
  <c r="K364" i="7"/>
  <c r="L364" i="7"/>
  <c r="M366" i="7"/>
  <c r="K366" i="7"/>
  <c r="L366" i="7"/>
  <c r="M368" i="7"/>
  <c r="K368" i="7"/>
  <c r="L368" i="7"/>
  <c r="M370" i="7"/>
  <c r="K370" i="7"/>
  <c r="L370" i="7"/>
  <c r="M372" i="7"/>
  <c r="K372" i="7"/>
  <c r="L372" i="7"/>
  <c r="M374" i="7"/>
  <c r="K374" i="7"/>
  <c r="L374" i="7"/>
  <c r="M376" i="7"/>
  <c r="K376" i="7"/>
  <c r="L376" i="7"/>
  <c r="M378" i="7"/>
  <c r="K378" i="7"/>
  <c r="L378" i="7"/>
  <c r="M380" i="7"/>
  <c r="K380" i="7"/>
  <c r="L380" i="7"/>
  <c r="M382" i="7"/>
  <c r="K382" i="7"/>
  <c r="L382" i="7"/>
  <c r="M384" i="7"/>
  <c r="K384" i="7"/>
  <c r="L384" i="7"/>
  <c r="M386" i="7"/>
  <c r="K386" i="7"/>
  <c r="L386" i="7"/>
  <c r="M388" i="7"/>
  <c r="K388" i="7"/>
  <c r="L388" i="7"/>
  <c r="M390" i="7"/>
  <c r="K390" i="7"/>
  <c r="L390" i="7"/>
  <c r="M392" i="7"/>
  <c r="K392" i="7"/>
  <c r="L392" i="7"/>
  <c r="M394" i="7"/>
  <c r="K394" i="7"/>
  <c r="L394" i="7"/>
  <c r="M396" i="7"/>
  <c r="K396" i="7"/>
  <c r="L396" i="7"/>
  <c r="M398" i="7"/>
  <c r="K398" i="7"/>
  <c r="L398" i="7"/>
  <c r="M400" i="7"/>
  <c r="K400" i="7"/>
  <c r="L400" i="7"/>
  <c r="M402" i="7"/>
  <c r="K402" i="7"/>
  <c r="L402" i="7"/>
  <c r="M404" i="7"/>
  <c r="K404" i="7"/>
  <c r="L404" i="7"/>
  <c r="M406" i="7"/>
  <c r="K406" i="7"/>
  <c r="L406" i="7"/>
  <c r="M408" i="7"/>
  <c r="K408" i="7"/>
  <c r="L408" i="7"/>
  <c r="M410" i="7"/>
  <c r="K410" i="7"/>
  <c r="L410" i="7"/>
  <c r="M412" i="7"/>
  <c r="K412" i="7"/>
  <c r="L412" i="7"/>
  <c r="M414" i="7"/>
  <c r="K414" i="7"/>
  <c r="L414" i="7"/>
  <c r="M416" i="7"/>
  <c r="K416" i="7"/>
  <c r="L416" i="7"/>
  <c r="M418" i="7"/>
  <c r="K418" i="7"/>
  <c r="L418" i="7"/>
  <c r="M420" i="7"/>
  <c r="K420" i="7"/>
  <c r="L420" i="7"/>
  <c r="M424" i="7"/>
  <c r="K424" i="7"/>
  <c r="L424" i="7"/>
  <c r="M426" i="7"/>
  <c r="K426" i="7"/>
  <c r="L426" i="7"/>
  <c r="M428" i="7"/>
  <c r="K428" i="7"/>
  <c r="L428" i="7"/>
  <c r="M430" i="7"/>
  <c r="K430" i="7"/>
  <c r="L430" i="7"/>
  <c r="M49" i="7"/>
  <c r="L49" i="7"/>
  <c r="K49" i="7"/>
  <c r="M51" i="7"/>
  <c r="L51" i="7"/>
  <c r="K51" i="7"/>
  <c r="M53" i="7"/>
  <c r="L53" i="7"/>
  <c r="K53" i="7"/>
  <c r="M55" i="7"/>
  <c r="L55" i="7"/>
  <c r="K55" i="7"/>
  <c r="M57" i="7"/>
  <c r="L57" i="7"/>
  <c r="K57" i="7"/>
  <c r="M59" i="7"/>
  <c r="L59" i="7"/>
  <c r="K59" i="7"/>
  <c r="M61" i="7"/>
  <c r="L61" i="7"/>
  <c r="K61" i="7"/>
  <c r="M63" i="7"/>
  <c r="L63" i="7"/>
  <c r="K63" i="7"/>
  <c r="M65" i="7"/>
  <c r="L65" i="7"/>
  <c r="K65" i="7"/>
  <c r="M67" i="7"/>
  <c r="L67" i="7"/>
  <c r="K67" i="7"/>
  <c r="M69" i="7"/>
  <c r="L69" i="7"/>
  <c r="K69" i="7"/>
  <c r="M71" i="7"/>
  <c r="L71" i="7"/>
  <c r="K71" i="7"/>
  <c r="M76" i="7"/>
  <c r="L76" i="7"/>
  <c r="K76" i="7"/>
  <c r="M78" i="7"/>
  <c r="L78" i="7"/>
  <c r="K78" i="7"/>
  <c r="M80" i="7"/>
  <c r="L80" i="7"/>
  <c r="K80" i="7"/>
  <c r="M82" i="7"/>
  <c r="L82" i="7"/>
  <c r="K82" i="7"/>
  <c r="M84" i="7"/>
  <c r="L84" i="7"/>
  <c r="K84" i="7"/>
  <c r="M86" i="7"/>
  <c r="L86" i="7"/>
  <c r="K86" i="7"/>
  <c r="M88" i="7"/>
  <c r="L88" i="7"/>
  <c r="K88" i="7"/>
  <c r="M90" i="7"/>
  <c r="L90" i="7"/>
  <c r="K90" i="7"/>
  <c r="M92" i="7"/>
  <c r="L92" i="7"/>
  <c r="K92" i="7"/>
  <c r="M94" i="7"/>
  <c r="L94" i="7"/>
  <c r="K94" i="7"/>
  <c r="M96" i="7"/>
  <c r="L96" i="7"/>
  <c r="K96" i="7"/>
  <c r="M98" i="7"/>
  <c r="L98" i="7"/>
  <c r="K98" i="7"/>
  <c r="M100" i="7"/>
  <c r="L100" i="7"/>
  <c r="K100" i="7"/>
  <c r="M102" i="7"/>
  <c r="L102" i="7"/>
  <c r="K102" i="7"/>
  <c r="M104" i="7"/>
  <c r="L104" i="7"/>
  <c r="K104" i="7"/>
  <c r="M109" i="7"/>
  <c r="L109" i="7"/>
  <c r="K109" i="7"/>
  <c r="M111" i="7"/>
  <c r="L111" i="7"/>
  <c r="K111" i="7"/>
  <c r="M113" i="7"/>
  <c r="L113" i="7"/>
  <c r="K113" i="7"/>
  <c r="M115" i="7"/>
  <c r="L115" i="7"/>
  <c r="K115" i="7"/>
  <c r="M117" i="7"/>
  <c r="L117" i="7"/>
  <c r="K117" i="7"/>
  <c r="M119" i="7"/>
  <c r="L119" i="7"/>
  <c r="K119" i="7"/>
  <c r="M121" i="7"/>
  <c r="L121" i="7"/>
  <c r="K121" i="7"/>
  <c r="M123" i="7"/>
  <c r="L123" i="7"/>
  <c r="K123" i="7"/>
  <c r="M125" i="7"/>
  <c r="L125" i="7"/>
  <c r="K125" i="7"/>
  <c r="M127" i="7"/>
  <c r="L127" i="7"/>
  <c r="K127" i="7"/>
  <c r="M129" i="7"/>
  <c r="L129" i="7"/>
  <c r="K129" i="7"/>
  <c r="M131" i="7"/>
  <c r="L131" i="7"/>
  <c r="K131" i="7"/>
  <c r="M133" i="7"/>
  <c r="L133" i="7"/>
  <c r="K133" i="7"/>
  <c r="M135" i="7"/>
  <c r="L135" i="7"/>
  <c r="K135" i="7"/>
  <c r="M137" i="7"/>
  <c r="L137" i="7"/>
  <c r="K137" i="7"/>
  <c r="M162" i="7"/>
  <c r="K162" i="7"/>
  <c r="L162" i="7"/>
  <c r="M164" i="7"/>
  <c r="K164" i="7"/>
  <c r="L164" i="7"/>
  <c r="M166" i="7"/>
  <c r="K166" i="7"/>
  <c r="L166" i="7"/>
  <c r="M171" i="7"/>
  <c r="K171" i="7"/>
  <c r="L171" i="7"/>
  <c r="M173" i="7"/>
  <c r="K173" i="7"/>
  <c r="L173" i="7"/>
  <c r="M175" i="7"/>
  <c r="K175" i="7"/>
  <c r="L175" i="7"/>
  <c r="M177" i="7"/>
  <c r="K177" i="7"/>
  <c r="L177" i="7"/>
  <c r="M179" i="7"/>
  <c r="K179" i="7"/>
  <c r="L179" i="7"/>
  <c r="M181" i="7"/>
  <c r="K181" i="7"/>
  <c r="L181" i="7"/>
  <c r="M183" i="7"/>
  <c r="K183" i="7"/>
  <c r="L183" i="7"/>
  <c r="M185" i="7"/>
  <c r="K185" i="7"/>
  <c r="L185" i="7"/>
  <c r="M187" i="7"/>
  <c r="K187" i="7"/>
  <c r="L187" i="7"/>
  <c r="M198" i="7"/>
  <c r="K198" i="7"/>
  <c r="L198" i="7"/>
  <c r="M200" i="7"/>
  <c r="K200" i="7"/>
  <c r="L200" i="7"/>
  <c r="M202" i="7"/>
  <c r="K202" i="7"/>
  <c r="L202" i="7"/>
  <c r="M204" i="7"/>
  <c r="K204" i="7"/>
  <c r="L204" i="7"/>
  <c r="M206" i="7"/>
  <c r="K206" i="7"/>
  <c r="L206" i="7"/>
  <c r="M208" i="7"/>
  <c r="K208" i="7"/>
  <c r="L208" i="7"/>
  <c r="M221" i="7"/>
  <c r="K221" i="7"/>
  <c r="L221" i="7"/>
  <c r="M223" i="7"/>
  <c r="K223" i="7"/>
  <c r="L223" i="7"/>
  <c r="M225" i="7"/>
  <c r="K225" i="7"/>
  <c r="L225" i="7"/>
  <c r="M227" i="7"/>
  <c r="K227" i="7"/>
  <c r="L227" i="7"/>
  <c r="M229" i="7"/>
  <c r="K229" i="7"/>
  <c r="L229" i="7"/>
  <c r="M231" i="7"/>
  <c r="K231" i="7"/>
  <c r="L231" i="7"/>
  <c r="M233" i="7"/>
  <c r="K233" i="7"/>
  <c r="L233" i="7"/>
  <c r="M235" i="7"/>
  <c r="K235" i="7"/>
  <c r="L235" i="7"/>
  <c r="M246" i="7"/>
  <c r="K246" i="7"/>
  <c r="L246" i="7"/>
  <c r="M248" i="7"/>
  <c r="K248" i="7"/>
  <c r="L248" i="7"/>
  <c r="M269" i="7"/>
  <c r="K269" i="7"/>
  <c r="L269" i="7"/>
  <c r="M271" i="7"/>
  <c r="K271" i="7"/>
  <c r="L271" i="7"/>
  <c r="M282" i="7"/>
  <c r="K282" i="7"/>
  <c r="L282" i="7"/>
  <c r="M284" i="7"/>
  <c r="K284" i="7"/>
  <c r="L284" i="7"/>
  <c r="M286" i="7"/>
  <c r="K286" i="7"/>
  <c r="L286" i="7"/>
  <c r="M288" i="7"/>
  <c r="K288" i="7"/>
  <c r="L288" i="7"/>
  <c r="M299" i="7"/>
  <c r="K299" i="7"/>
  <c r="L299" i="7"/>
  <c r="M301" i="7"/>
  <c r="K301" i="7"/>
  <c r="L301" i="7"/>
  <c r="M303" i="7"/>
  <c r="K303" i="7"/>
  <c r="L303" i="7"/>
  <c r="M305" i="7"/>
  <c r="K305" i="7"/>
  <c r="L305" i="7"/>
  <c r="M307" i="7"/>
  <c r="K307" i="7"/>
  <c r="L307" i="7"/>
  <c r="M309" i="7"/>
  <c r="K309" i="7"/>
  <c r="L309" i="7"/>
  <c r="M311" i="7"/>
  <c r="K311" i="7"/>
  <c r="L311" i="7"/>
  <c r="M313" i="7"/>
  <c r="K313" i="7"/>
  <c r="L313" i="7"/>
  <c r="M315" i="7"/>
  <c r="K315" i="7"/>
  <c r="L315" i="7"/>
  <c r="M317" i="7"/>
  <c r="K317" i="7"/>
  <c r="L317" i="7"/>
  <c r="M319" i="7"/>
  <c r="K319" i="7"/>
  <c r="L319" i="7"/>
  <c r="M321" i="7"/>
  <c r="K321" i="7"/>
  <c r="L321" i="7"/>
  <c r="M323" i="7"/>
  <c r="K323" i="7"/>
  <c r="L323" i="7"/>
  <c r="M325" i="7"/>
  <c r="K325" i="7"/>
  <c r="L325" i="7"/>
  <c r="M327" i="7"/>
  <c r="K327" i="7"/>
  <c r="L327" i="7"/>
  <c r="M329" i="7"/>
  <c r="K329" i="7"/>
  <c r="L329" i="7"/>
  <c r="M331" i="7"/>
  <c r="K331" i="7"/>
  <c r="L331" i="7"/>
  <c r="M333" i="7"/>
  <c r="K333" i="7"/>
  <c r="L333" i="7"/>
  <c r="M335" i="7"/>
  <c r="K335" i="7"/>
  <c r="L335" i="7"/>
  <c r="M337" i="7"/>
  <c r="K337" i="7"/>
  <c r="L337" i="7"/>
  <c r="M339" i="7"/>
  <c r="K339" i="7"/>
  <c r="L339" i="7"/>
  <c r="M341" i="7"/>
  <c r="K341" i="7"/>
  <c r="L341" i="7"/>
  <c r="M343" i="7"/>
  <c r="K343" i="7"/>
  <c r="L343" i="7"/>
  <c r="M345" i="7"/>
  <c r="K345" i="7"/>
  <c r="L345" i="7"/>
  <c r="M347" i="7"/>
  <c r="K347" i="7"/>
  <c r="L347" i="7"/>
  <c r="M349" i="7"/>
  <c r="K349" i="7"/>
  <c r="L349" i="7"/>
  <c r="M351" i="7"/>
  <c r="K351" i="7"/>
  <c r="L351" i="7"/>
  <c r="M353" i="7"/>
  <c r="K353" i="7"/>
  <c r="L353" i="7"/>
  <c r="M355" i="7"/>
  <c r="K355" i="7"/>
  <c r="L355" i="7"/>
  <c r="M357" i="7"/>
  <c r="K357" i="7"/>
  <c r="L357" i="7"/>
  <c r="M359" i="7"/>
  <c r="K359" i="7"/>
  <c r="L359" i="7"/>
  <c r="M432" i="7"/>
  <c r="K432" i="7"/>
  <c r="L432" i="7"/>
  <c r="M434" i="7"/>
  <c r="K434" i="7"/>
  <c r="L434" i="7"/>
  <c r="M436" i="7"/>
  <c r="K436" i="7"/>
  <c r="L436" i="7"/>
  <c r="M438" i="7"/>
  <c r="K438" i="7"/>
  <c r="L438" i="7"/>
  <c r="M440" i="7"/>
  <c r="K440" i="7"/>
  <c r="L440" i="7"/>
  <c r="M442" i="7"/>
  <c r="K442" i="7"/>
  <c r="L442" i="7"/>
  <c r="M444" i="7"/>
  <c r="K444" i="7"/>
  <c r="L444" i="7"/>
  <c r="M446" i="7"/>
  <c r="K446" i="7"/>
  <c r="L446" i="7"/>
  <c r="M448" i="7"/>
  <c r="K448" i="7"/>
  <c r="L448" i="7"/>
  <c r="M450" i="7"/>
  <c r="K450" i="7"/>
  <c r="L450" i="7"/>
  <c r="M452" i="7"/>
  <c r="K452" i="7"/>
  <c r="L452" i="7"/>
  <c r="M454" i="7"/>
  <c r="K454" i="7"/>
  <c r="L454" i="7"/>
  <c r="M456" i="7"/>
  <c r="K456" i="7"/>
  <c r="L456" i="7"/>
  <c r="M458" i="7"/>
  <c r="K458" i="7"/>
  <c r="L458" i="7"/>
  <c r="M460" i="7"/>
  <c r="K460" i="7"/>
  <c r="L460" i="7"/>
  <c r="M462" i="7"/>
  <c r="K462" i="7"/>
  <c r="L462" i="7"/>
  <c r="M464" i="7"/>
  <c r="K464" i="7"/>
  <c r="L464" i="7"/>
  <c r="M466" i="7"/>
  <c r="K466" i="7"/>
  <c r="L466" i="7"/>
  <c r="M468" i="7"/>
  <c r="K468" i="7"/>
  <c r="L468" i="7"/>
  <c r="M470" i="7"/>
  <c r="K470" i="7"/>
  <c r="L470" i="7"/>
  <c r="M472" i="7"/>
  <c r="K472" i="7"/>
  <c r="L472" i="7"/>
  <c r="M474" i="7"/>
  <c r="K474" i="7"/>
  <c r="L474" i="7"/>
  <c r="M476" i="7"/>
  <c r="K476" i="7"/>
  <c r="L476" i="7"/>
  <c r="M478" i="7"/>
  <c r="K478" i="7"/>
  <c r="L478" i="7"/>
  <c r="M480" i="7"/>
  <c r="K480" i="7"/>
  <c r="L480" i="7"/>
  <c r="L422" i="7"/>
  <c r="M453" i="7"/>
  <c r="K453" i="7"/>
  <c r="L453" i="7"/>
  <c r="M42" i="7"/>
  <c r="L42" i="7"/>
  <c r="K42" i="7"/>
  <c r="M7" i="7"/>
  <c r="K7" i="7"/>
  <c r="L7" i="7"/>
  <c r="M9" i="7"/>
  <c r="K9" i="7"/>
  <c r="L9" i="7"/>
  <c r="M13" i="7"/>
  <c r="K13" i="7"/>
  <c r="L13" i="7"/>
  <c r="M15" i="7"/>
  <c r="K15" i="7"/>
  <c r="L15" i="7"/>
  <c r="M19" i="7"/>
  <c r="L19" i="7"/>
  <c r="K19" i="7"/>
  <c r="M21" i="7"/>
  <c r="K21" i="7"/>
  <c r="L21" i="7"/>
  <c r="M25" i="7"/>
  <c r="K25" i="7"/>
  <c r="L25" i="7"/>
  <c r="M29" i="7"/>
  <c r="K29" i="7"/>
  <c r="L29" i="7"/>
  <c r="M31" i="7"/>
  <c r="K31" i="7"/>
  <c r="L31" i="7"/>
  <c r="M35" i="7"/>
  <c r="K35" i="7"/>
  <c r="L35" i="7"/>
  <c r="M37" i="7"/>
  <c r="K37" i="7"/>
  <c r="L37" i="7"/>
  <c r="M44" i="7"/>
  <c r="K44" i="7"/>
  <c r="L44" i="7"/>
  <c r="M11" i="7"/>
  <c r="K11" i="7"/>
  <c r="L11" i="7"/>
  <c r="M17" i="7"/>
  <c r="K17" i="7"/>
  <c r="L17" i="7"/>
  <c r="M23" i="7"/>
  <c r="K23" i="7"/>
  <c r="L23" i="7"/>
  <c r="M27" i="7"/>
  <c r="K27" i="7"/>
  <c r="L27" i="7"/>
  <c r="M33" i="7"/>
  <c r="K33" i="7"/>
  <c r="L33" i="7"/>
  <c r="M39" i="7"/>
  <c r="K39" i="7"/>
  <c r="L39" i="7"/>
  <c r="M8" i="7"/>
  <c r="K8" i="7"/>
  <c r="L8" i="7"/>
  <c r="M10" i="7"/>
  <c r="L10" i="7"/>
  <c r="K10" i="7"/>
  <c r="M12" i="7"/>
  <c r="K12" i="7"/>
  <c r="L12" i="7"/>
  <c r="M14" i="7"/>
  <c r="K14" i="7"/>
  <c r="L14" i="7"/>
  <c r="M18" i="7"/>
  <c r="K18" i="7"/>
  <c r="L18" i="7"/>
  <c r="M20" i="7"/>
  <c r="K20" i="7"/>
  <c r="L20" i="7"/>
  <c r="M22" i="7"/>
  <c r="K22" i="7"/>
  <c r="L22" i="7"/>
  <c r="M26" i="7"/>
  <c r="K26" i="7"/>
  <c r="L26" i="7"/>
  <c r="M28" i="7"/>
  <c r="K28" i="7"/>
  <c r="L28" i="7"/>
  <c r="M30" i="7"/>
  <c r="L30" i="7"/>
  <c r="K30" i="7"/>
  <c r="M32" i="7"/>
  <c r="K32" i="7"/>
  <c r="L32" i="7"/>
  <c r="M34" i="7"/>
  <c r="K34" i="7"/>
  <c r="L34" i="7"/>
  <c r="M36" i="7"/>
  <c r="L36" i="7"/>
  <c r="K36" i="7"/>
  <c r="M38" i="7"/>
  <c r="K38" i="7"/>
  <c r="L38" i="7"/>
  <c r="M40" i="7"/>
  <c r="K40" i="7"/>
  <c r="L40" i="7"/>
  <c r="M41" i="7"/>
  <c r="K41" i="7"/>
  <c r="L41" i="7"/>
  <c r="M43" i="7"/>
  <c r="K43" i="7"/>
  <c r="L43" i="7"/>
  <c r="M45" i="7"/>
  <c r="K45" i="7"/>
  <c r="L45" i="7"/>
  <c r="J37" i="3"/>
  <c r="J39" i="3"/>
  <c r="N39" i="3" s="1"/>
  <c r="Z39" i="3" s="1"/>
  <c r="J29" i="3"/>
  <c r="J31" i="3"/>
  <c r="N31" i="3" s="1"/>
  <c r="Z31" i="3" s="1"/>
  <c r="J33" i="3"/>
  <c r="J27" i="3"/>
  <c r="J25" i="3"/>
  <c r="J481" i="7"/>
  <c r="J482" i="7"/>
  <c r="J46" i="7"/>
  <c r="J48" i="7"/>
  <c r="J47" i="7"/>
  <c r="J5" i="7"/>
  <c r="K5" i="7" s="1"/>
  <c r="J6" i="7"/>
  <c r="L24" i="7"/>
  <c r="K24" i="7"/>
  <c r="J28" i="3"/>
  <c r="N28" i="3" s="1"/>
  <c r="Z28" i="3" s="1"/>
  <c r="J22" i="3"/>
  <c r="N22" i="3" s="1"/>
  <c r="Z22" i="3" s="1"/>
  <c r="L483" i="7"/>
  <c r="K483" i="7"/>
  <c r="L16" i="7"/>
  <c r="K16" i="7"/>
  <c r="K4" i="7"/>
  <c r="K41" i="3"/>
  <c r="K40" i="3"/>
  <c r="K36" i="3"/>
  <c r="K32" i="3"/>
  <c r="K35" i="3"/>
  <c r="K38" i="3"/>
  <c r="K34" i="3"/>
  <c r="K30" i="3"/>
  <c r="K26" i="3"/>
  <c r="K23" i="3"/>
  <c r="V30" i="3"/>
  <c r="V26" i="3"/>
  <c r="V36" i="3"/>
  <c r="V40" i="3"/>
  <c r="V35" i="3"/>
  <c r="V23" i="3"/>
  <c r="V41" i="3"/>
  <c r="V34" i="3"/>
  <c r="V32" i="3"/>
  <c r="T483" i="7"/>
  <c r="M483" i="7" s="1"/>
  <c r="S483" i="7"/>
  <c r="T482" i="7"/>
  <c r="S482" i="7"/>
  <c r="T481" i="7"/>
  <c r="S481" i="7"/>
  <c r="T480" i="7"/>
  <c r="S480" i="7"/>
  <c r="T479" i="7"/>
  <c r="S479" i="7"/>
  <c r="T478" i="7"/>
  <c r="S478" i="7"/>
  <c r="T477" i="7"/>
  <c r="S477" i="7"/>
  <c r="T476" i="7"/>
  <c r="S476" i="7"/>
  <c r="T475" i="7"/>
  <c r="S475" i="7"/>
  <c r="T474" i="7"/>
  <c r="S474" i="7"/>
  <c r="T473" i="7"/>
  <c r="S473" i="7"/>
  <c r="T472" i="7"/>
  <c r="S472" i="7"/>
  <c r="T471" i="7"/>
  <c r="S471" i="7"/>
  <c r="T470" i="7"/>
  <c r="S470" i="7"/>
  <c r="T469" i="7"/>
  <c r="S469" i="7"/>
  <c r="T468" i="7"/>
  <c r="S468" i="7"/>
  <c r="T467" i="7"/>
  <c r="S467" i="7"/>
  <c r="T466" i="7"/>
  <c r="S466" i="7"/>
  <c r="T465" i="7"/>
  <c r="S465" i="7"/>
  <c r="T464" i="7"/>
  <c r="S464" i="7"/>
  <c r="T463" i="7"/>
  <c r="S463" i="7"/>
  <c r="T462" i="7"/>
  <c r="S462" i="7"/>
  <c r="T461" i="7"/>
  <c r="S461" i="7"/>
  <c r="T460" i="7"/>
  <c r="S460" i="7"/>
  <c r="T459" i="7"/>
  <c r="S459" i="7"/>
  <c r="T458" i="7"/>
  <c r="S458" i="7"/>
  <c r="T457" i="7"/>
  <c r="S457" i="7"/>
  <c r="T456" i="7"/>
  <c r="S456" i="7"/>
  <c r="T455" i="7"/>
  <c r="S455" i="7"/>
  <c r="T454" i="7"/>
  <c r="S454" i="7"/>
  <c r="T453" i="7"/>
  <c r="S453" i="7"/>
  <c r="T452" i="7"/>
  <c r="S452" i="7"/>
  <c r="T451" i="7"/>
  <c r="S451" i="7"/>
  <c r="T450" i="7"/>
  <c r="S450" i="7"/>
  <c r="T449" i="7"/>
  <c r="S449" i="7"/>
  <c r="T448" i="7"/>
  <c r="S448" i="7"/>
  <c r="T447" i="7"/>
  <c r="S447" i="7"/>
  <c r="T446" i="7"/>
  <c r="S446" i="7"/>
  <c r="T445" i="7"/>
  <c r="S445" i="7"/>
  <c r="T444" i="7"/>
  <c r="S444" i="7"/>
  <c r="T443" i="7"/>
  <c r="S443" i="7"/>
  <c r="T442" i="7"/>
  <c r="S442" i="7"/>
  <c r="T441" i="7"/>
  <c r="S441" i="7"/>
  <c r="T440" i="7"/>
  <c r="S440" i="7"/>
  <c r="T439" i="7"/>
  <c r="S439" i="7"/>
  <c r="T438" i="7"/>
  <c r="S438" i="7"/>
  <c r="T437" i="7"/>
  <c r="S437" i="7"/>
  <c r="T436" i="7"/>
  <c r="S436" i="7"/>
  <c r="T435" i="7"/>
  <c r="S435" i="7"/>
  <c r="T434" i="7"/>
  <c r="S434" i="7"/>
  <c r="T433" i="7"/>
  <c r="S433" i="7"/>
  <c r="T432" i="7"/>
  <c r="S432" i="7"/>
  <c r="T431" i="7"/>
  <c r="S431" i="7"/>
  <c r="T430" i="7"/>
  <c r="S430" i="7"/>
  <c r="T429" i="7"/>
  <c r="S429" i="7"/>
  <c r="T428" i="7"/>
  <c r="S428" i="7"/>
  <c r="T427" i="7"/>
  <c r="S427" i="7"/>
  <c r="T426" i="7"/>
  <c r="S426" i="7"/>
  <c r="T425" i="7"/>
  <c r="S425" i="7"/>
  <c r="T424" i="7"/>
  <c r="S424" i="7"/>
  <c r="T423" i="7"/>
  <c r="S423" i="7"/>
  <c r="T422" i="7"/>
  <c r="S422" i="7"/>
  <c r="T421" i="7"/>
  <c r="S421" i="7"/>
  <c r="T420" i="7"/>
  <c r="S420" i="7"/>
  <c r="T419" i="7"/>
  <c r="S419" i="7"/>
  <c r="T418" i="7"/>
  <c r="S418" i="7"/>
  <c r="T417" i="7"/>
  <c r="S417" i="7"/>
  <c r="T416" i="7"/>
  <c r="S416" i="7"/>
  <c r="T415" i="7"/>
  <c r="S415" i="7"/>
  <c r="T414" i="7"/>
  <c r="S414" i="7"/>
  <c r="T413" i="7"/>
  <c r="S413" i="7"/>
  <c r="T412" i="7"/>
  <c r="S412" i="7"/>
  <c r="T411" i="7"/>
  <c r="S411" i="7"/>
  <c r="T410" i="7"/>
  <c r="S410" i="7"/>
  <c r="T409" i="7"/>
  <c r="S409" i="7"/>
  <c r="T408" i="7"/>
  <c r="S408" i="7"/>
  <c r="T407" i="7"/>
  <c r="S407" i="7"/>
  <c r="T406" i="7"/>
  <c r="S406" i="7"/>
  <c r="T405" i="7"/>
  <c r="S405" i="7"/>
  <c r="T404" i="7"/>
  <c r="S404" i="7"/>
  <c r="T403" i="7"/>
  <c r="S403" i="7"/>
  <c r="T402" i="7"/>
  <c r="S402" i="7"/>
  <c r="T401" i="7"/>
  <c r="S401" i="7"/>
  <c r="T400" i="7"/>
  <c r="S400" i="7"/>
  <c r="T399" i="7"/>
  <c r="S399" i="7"/>
  <c r="T398" i="7"/>
  <c r="S398" i="7"/>
  <c r="T397" i="7"/>
  <c r="S397" i="7"/>
  <c r="T396" i="7"/>
  <c r="S396" i="7"/>
  <c r="T395" i="7"/>
  <c r="S395" i="7"/>
  <c r="T394" i="7"/>
  <c r="S394" i="7"/>
  <c r="T393" i="7"/>
  <c r="S393" i="7"/>
  <c r="T392" i="7"/>
  <c r="S392" i="7"/>
  <c r="T391" i="7"/>
  <c r="S391" i="7"/>
  <c r="T390" i="7"/>
  <c r="S390" i="7"/>
  <c r="T389" i="7"/>
  <c r="S389" i="7"/>
  <c r="T388" i="7"/>
  <c r="S388" i="7"/>
  <c r="T387" i="7"/>
  <c r="S387" i="7"/>
  <c r="T386" i="7"/>
  <c r="S386" i="7"/>
  <c r="T385" i="7"/>
  <c r="S385" i="7"/>
  <c r="T384" i="7"/>
  <c r="S384" i="7"/>
  <c r="T383" i="7"/>
  <c r="S383" i="7"/>
  <c r="T382" i="7"/>
  <c r="S382" i="7"/>
  <c r="T381" i="7"/>
  <c r="S381" i="7"/>
  <c r="T380" i="7"/>
  <c r="S380" i="7"/>
  <c r="T379" i="7"/>
  <c r="S379" i="7"/>
  <c r="T378" i="7"/>
  <c r="S378" i="7"/>
  <c r="T377" i="7"/>
  <c r="S377" i="7"/>
  <c r="T376" i="7"/>
  <c r="S376" i="7"/>
  <c r="T375" i="7"/>
  <c r="S375" i="7"/>
  <c r="T374" i="7"/>
  <c r="S374" i="7"/>
  <c r="T373" i="7"/>
  <c r="S373" i="7"/>
  <c r="T372" i="7"/>
  <c r="S372" i="7"/>
  <c r="T371" i="7"/>
  <c r="S371" i="7"/>
  <c r="T370" i="7"/>
  <c r="S370" i="7"/>
  <c r="T369" i="7"/>
  <c r="S369" i="7"/>
  <c r="T368" i="7"/>
  <c r="S368" i="7"/>
  <c r="T367" i="7"/>
  <c r="S367" i="7"/>
  <c r="T366" i="7"/>
  <c r="S366" i="7"/>
  <c r="T365" i="7"/>
  <c r="S365" i="7"/>
  <c r="T364" i="7"/>
  <c r="S364" i="7"/>
  <c r="T363" i="7"/>
  <c r="S363" i="7"/>
  <c r="T362" i="7"/>
  <c r="S362" i="7"/>
  <c r="T361" i="7"/>
  <c r="S361" i="7"/>
  <c r="T360" i="7"/>
  <c r="S360" i="7"/>
  <c r="T359" i="7"/>
  <c r="S359" i="7"/>
  <c r="T358" i="7"/>
  <c r="S358" i="7"/>
  <c r="T357" i="7"/>
  <c r="S357" i="7"/>
  <c r="T356" i="7"/>
  <c r="S356" i="7"/>
  <c r="T355" i="7"/>
  <c r="S355" i="7"/>
  <c r="T354" i="7"/>
  <c r="S354" i="7"/>
  <c r="T353" i="7"/>
  <c r="S353" i="7"/>
  <c r="T352" i="7"/>
  <c r="S352" i="7"/>
  <c r="T351" i="7"/>
  <c r="S351" i="7"/>
  <c r="T350" i="7"/>
  <c r="S350" i="7"/>
  <c r="T349" i="7"/>
  <c r="S349" i="7"/>
  <c r="T348" i="7"/>
  <c r="S348" i="7"/>
  <c r="T347" i="7"/>
  <c r="S347" i="7"/>
  <c r="T346" i="7"/>
  <c r="S346" i="7"/>
  <c r="T345" i="7"/>
  <c r="S345" i="7"/>
  <c r="T344" i="7"/>
  <c r="S344" i="7"/>
  <c r="T343" i="7"/>
  <c r="S343" i="7"/>
  <c r="T342" i="7"/>
  <c r="S342" i="7"/>
  <c r="T341" i="7"/>
  <c r="S341" i="7"/>
  <c r="T340" i="7"/>
  <c r="S340" i="7"/>
  <c r="T339" i="7"/>
  <c r="S339" i="7"/>
  <c r="T338" i="7"/>
  <c r="S338" i="7"/>
  <c r="T337" i="7"/>
  <c r="S337" i="7"/>
  <c r="T336" i="7"/>
  <c r="S336" i="7"/>
  <c r="T335" i="7"/>
  <c r="S335" i="7"/>
  <c r="T334" i="7"/>
  <c r="S334" i="7"/>
  <c r="T333" i="7"/>
  <c r="S333" i="7"/>
  <c r="T332" i="7"/>
  <c r="S332" i="7"/>
  <c r="T331" i="7"/>
  <c r="S331" i="7"/>
  <c r="T330" i="7"/>
  <c r="S330" i="7"/>
  <c r="T329" i="7"/>
  <c r="S329" i="7"/>
  <c r="T328" i="7"/>
  <c r="S328" i="7"/>
  <c r="T327" i="7"/>
  <c r="S327" i="7"/>
  <c r="T326" i="7"/>
  <c r="S326" i="7"/>
  <c r="T325" i="7"/>
  <c r="S325" i="7"/>
  <c r="T324" i="7"/>
  <c r="S324" i="7"/>
  <c r="T323" i="7"/>
  <c r="S323" i="7"/>
  <c r="T322" i="7"/>
  <c r="S322" i="7"/>
  <c r="T321" i="7"/>
  <c r="S321" i="7"/>
  <c r="T320" i="7"/>
  <c r="S320" i="7"/>
  <c r="T319" i="7"/>
  <c r="S319" i="7"/>
  <c r="T318" i="7"/>
  <c r="S318" i="7"/>
  <c r="T317" i="7"/>
  <c r="S317" i="7"/>
  <c r="T316" i="7"/>
  <c r="S316" i="7"/>
  <c r="T315" i="7"/>
  <c r="S315" i="7"/>
  <c r="T314" i="7"/>
  <c r="S314" i="7"/>
  <c r="T313" i="7"/>
  <c r="S313" i="7"/>
  <c r="T312" i="7"/>
  <c r="S312" i="7"/>
  <c r="T311" i="7"/>
  <c r="S311" i="7"/>
  <c r="T310" i="7"/>
  <c r="S310" i="7"/>
  <c r="T309" i="7"/>
  <c r="S309" i="7"/>
  <c r="T308" i="7"/>
  <c r="S308" i="7"/>
  <c r="T307" i="7"/>
  <c r="S307" i="7"/>
  <c r="T306" i="7"/>
  <c r="S306" i="7"/>
  <c r="T305" i="7"/>
  <c r="S305" i="7"/>
  <c r="T304" i="7"/>
  <c r="S304" i="7"/>
  <c r="T303" i="7"/>
  <c r="S303" i="7"/>
  <c r="T302" i="7"/>
  <c r="S302" i="7"/>
  <c r="T301" i="7"/>
  <c r="S301" i="7"/>
  <c r="T300" i="7"/>
  <c r="S300" i="7"/>
  <c r="T299" i="7"/>
  <c r="S299" i="7"/>
  <c r="T298" i="7"/>
  <c r="S298" i="7"/>
  <c r="T297" i="7"/>
  <c r="S297" i="7"/>
  <c r="T296" i="7"/>
  <c r="S296" i="7"/>
  <c r="T295" i="7"/>
  <c r="S295" i="7"/>
  <c r="T294" i="7"/>
  <c r="S294" i="7"/>
  <c r="T293" i="7"/>
  <c r="S293" i="7"/>
  <c r="T292" i="7"/>
  <c r="S292" i="7"/>
  <c r="T291" i="7"/>
  <c r="S291" i="7"/>
  <c r="T290" i="7"/>
  <c r="S290" i="7"/>
  <c r="T289" i="7"/>
  <c r="S289" i="7"/>
  <c r="T288" i="7"/>
  <c r="S288" i="7"/>
  <c r="T287" i="7"/>
  <c r="S287" i="7"/>
  <c r="T286" i="7"/>
  <c r="S286" i="7"/>
  <c r="T285" i="7"/>
  <c r="S285" i="7"/>
  <c r="T284" i="7"/>
  <c r="S284" i="7"/>
  <c r="T283" i="7"/>
  <c r="S283" i="7"/>
  <c r="T282" i="7"/>
  <c r="S282" i="7"/>
  <c r="T281" i="7"/>
  <c r="S281" i="7"/>
  <c r="T280" i="7"/>
  <c r="S280" i="7"/>
  <c r="T279" i="7"/>
  <c r="S279" i="7"/>
  <c r="T278" i="7"/>
  <c r="S278" i="7"/>
  <c r="T277" i="7"/>
  <c r="S277" i="7"/>
  <c r="T276" i="7"/>
  <c r="S276" i="7"/>
  <c r="T275" i="7"/>
  <c r="S275" i="7"/>
  <c r="T274" i="7"/>
  <c r="S274" i="7"/>
  <c r="T273" i="7"/>
  <c r="S273" i="7"/>
  <c r="T272" i="7"/>
  <c r="S272" i="7"/>
  <c r="T271" i="7"/>
  <c r="S271" i="7"/>
  <c r="T270" i="7"/>
  <c r="S270" i="7"/>
  <c r="T269" i="7"/>
  <c r="S269" i="7"/>
  <c r="T268" i="7"/>
  <c r="S268" i="7"/>
  <c r="T267" i="7"/>
  <c r="S267" i="7"/>
  <c r="T266" i="7"/>
  <c r="S266" i="7"/>
  <c r="T265" i="7"/>
  <c r="S265" i="7"/>
  <c r="T264" i="7"/>
  <c r="S264" i="7"/>
  <c r="T263" i="7"/>
  <c r="S263" i="7"/>
  <c r="T262" i="7"/>
  <c r="S262" i="7"/>
  <c r="T261" i="7"/>
  <c r="S261" i="7"/>
  <c r="T260" i="7"/>
  <c r="S260" i="7"/>
  <c r="T259" i="7"/>
  <c r="S259" i="7"/>
  <c r="T258" i="7"/>
  <c r="S258" i="7"/>
  <c r="T257" i="7"/>
  <c r="S257" i="7"/>
  <c r="T256" i="7"/>
  <c r="S256" i="7"/>
  <c r="T255" i="7"/>
  <c r="S255" i="7"/>
  <c r="T254" i="7"/>
  <c r="S254" i="7"/>
  <c r="T253" i="7"/>
  <c r="S253" i="7"/>
  <c r="T252" i="7"/>
  <c r="S252" i="7"/>
  <c r="T251" i="7"/>
  <c r="S251" i="7"/>
  <c r="T250" i="7"/>
  <c r="S250" i="7"/>
  <c r="T249" i="7"/>
  <c r="S249" i="7"/>
  <c r="T248" i="7"/>
  <c r="S248" i="7"/>
  <c r="T247" i="7"/>
  <c r="S247" i="7"/>
  <c r="T246" i="7"/>
  <c r="S246" i="7"/>
  <c r="T245" i="7"/>
  <c r="S245" i="7"/>
  <c r="T244" i="7"/>
  <c r="S244" i="7"/>
  <c r="T243" i="7"/>
  <c r="S243" i="7"/>
  <c r="T242" i="7"/>
  <c r="S242" i="7"/>
  <c r="T241" i="7"/>
  <c r="S241" i="7"/>
  <c r="T240" i="7"/>
  <c r="S240" i="7"/>
  <c r="T239" i="7"/>
  <c r="S239" i="7"/>
  <c r="T238" i="7"/>
  <c r="S238" i="7"/>
  <c r="T237" i="7"/>
  <c r="S237" i="7"/>
  <c r="T236" i="7"/>
  <c r="S236" i="7"/>
  <c r="T235" i="7"/>
  <c r="S235" i="7"/>
  <c r="T234" i="7"/>
  <c r="S234" i="7"/>
  <c r="T233" i="7"/>
  <c r="S233" i="7"/>
  <c r="T232" i="7"/>
  <c r="S232" i="7"/>
  <c r="T231" i="7"/>
  <c r="S231" i="7"/>
  <c r="T230" i="7"/>
  <c r="S230" i="7"/>
  <c r="T229" i="7"/>
  <c r="S229" i="7"/>
  <c r="T228" i="7"/>
  <c r="S228" i="7"/>
  <c r="T227" i="7"/>
  <c r="S227" i="7"/>
  <c r="T226" i="7"/>
  <c r="S226" i="7"/>
  <c r="T225" i="7"/>
  <c r="S225" i="7"/>
  <c r="T224" i="7"/>
  <c r="S224" i="7"/>
  <c r="T223" i="7"/>
  <c r="S223" i="7"/>
  <c r="T222" i="7"/>
  <c r="S222" i="7"/>
  <c r="T221" i="7"/>
  <c r="S221" i="7"/>
  <c r="T220" i="7"/>
  <c r="S220" i="7"/>
  <c r="T219" i="7"/>
  <c r="S219" i="7"/>
  <c r="T218" i="7"/>
  <c r="S218" i="7"/>
  <c r="T217" i="7"/>
  <c r="S217" i="7"/>
  <c r="T216" i="7"/>
  <c r="S216" i="7"/>
  <c r="T215" i="7"/>
  <c r="S215" i="7"/>
  <c r="T214" i="7"/>
  <c r="S214" i="7"/>
  <c r="T213" i="7"/>
  <c r="S213" i="7"/>
  <c r="T212" i="7"/>
  <c r="S212" i="7"/>
  <c r="T211" i="7"/>
  <c r="S211" i="7"/>
  <c r="T210" i="7"/>
  <c r="S210" i="7"/>
  <c r="T209" i="7"/>
  <c r="S209" i="7"/>
  <c r="T208" i="7"/>
  <c r="S208" i="7"/>
  <c r="T207" i="7"/>
  <c r="S207" i="7"/>
  <c r="T206" i="7"/>
  <c r="S206" i="7"/>
  <c r="T205" i="7"/>
  <c r="S205" i="7"/>
  <c r="T204" i="7"/>
  <c r="S204" i="7"/>
  <c r="T203" i="7"/>
  <c r="S203" i="7"/>
  <c r="T202" i="7"/>
  <c r="S202" i="7"/>
  <c r="T201" i="7"/>
  <c r="S201" i="7"/>
  <c r="T200" i="7"/>
  <c r="S200" i="7"/>
  <c r="T199" i="7"/>
  <c r="S199" i="7"/>
  <c r="T198" i="7"/>
  <c r="S198" i="7"/>
  <c r="T197" i="7"/>
  <c r="S197" i="7"/>
  <c r="T196" i="7"/>
  <c r="S196" i="7"/>
  <c r="T195" i="7"/>
  <c r="S195" i="7"/>
  <c r="T194" i="7"/>
  <c r="S194" i="7"/>
  <c r="T193" i="7"/>
  <c r="S193" i="7"/>
  <c r="T192" i="7"/>
  <c r="S192" i="7"/>
  <c r="T191" i="7"/>
  <c r="S191" i="7"/>
  <c r="T190" i="7"/>
  <c r="S190" i="7"/>
  <c r="T189" i="7"/>
  <c r="S189" i="7"/>
  <c r="T188" i="7"/>
  <c r="S188" i="7"/>
  <c r="T187" i="7"/>
  <c r="S187" i="7"/>
  <c r="T186" i="7"/>
  <c r="S186" i="7"/>
  <c r="T185" i="7"/>
  <c r="S185" i="7"/>
  <c r="T184" i="7"/>
  <c r="S184" i="7"/>
  <c r="T183" i="7"/>
  <c r="S183" i="7"/>
  <c r="T182" i="7"/>
  <c r="S182" i="7"/>
  <c r="T181" i="7"/>
  <c r="S181" i="7"/>
  <c r="T180" i="7"/>
  <c r="S180" i="7"/>
  <c r="T179" i="7"/>
  <c r="S179" i="7"/>
  <c r="T178" i="7"/>
  <c r="S178" i="7"/>
  <c r="T177" i="7"/>
  <c r="S177" i="7"/>
  <c r="T176" i="7"/>
  <c r="S176" i="7"/>
  <c r="T175" i="7"/>
  <c r="S175" i="7"/>
  <c r="T174" i="7"/>
  <c r="S174" i="7"/>
  <c r="T173" i="7"/>
  <c r="S173" i="7"/>
  <c r="T172" i="7"/>
  <c r="S172" i="7"/>
  <c r="T171" i="7"/>
  <c r="S171" i="7"/>
  <c r="T170" i="7"/>
  <c r="S170" i="7"/>
  <c r="T169" i="7"/>
  <c r="S169" i="7"/>
  <c r="T168" i="7"/>
  <c r="S168" i="7"/>
  <c r="T167" i="7"/>
  <c r="S167" i="7"/>
  <c r="T166" i="7"/>
  <c r="S166" i="7"/>
  <c r="T165" i="7"/>
  <c r="S165" i="7"/>
  <c r="T164" i="7"/>
  <c r="S164" i="7"/>
  <c r="T163" i="7"/>
  <c r="S163" i="7"/>
  <c r="T162" i="7"/>
  <c r="S162" i="7"/>
  <c r="T161" i="7"/>
  <c r="S161" i="7"/>
  <c r="T160" i="7"/>
  <c r="S160" i="7"/>
  <c r="T159" i="7"/>
  <c r="S159" i="7"/>
  <c r="T158" i="7"/>
  <c r="S158" i="7"/>
  <c r="T157" i="7"/>
  <c r="S157" i="7"/>
  <c r="T156" i="7"/>
  <c r="S156" i="7"/>
  <c r="T155" i="7"/>
  <c r="S155" i="7"/>
  <c r="T154" i="7"/>
  <c r="S154" i="7"/>
  <c r="T153" i="7"/>
  <c r="S153" i="7"/>
  <c r="T152" i="7"/>
  <c r="S152" i="7"/>
  <c r="T151" i="7"/>
  <c r="S151" i="7"/>
  <c r="T150" i="7"/>
  <c r="S150" i="7"/>
  <c r="T149" i="7"/>
  <c r="S149" i="7"/>
  <c r="T148" i="7"/>
  <c r="S148" i="7"/>
  <c r="T147" i="7"/>
  <c r="S147" i="7"/>
  <c r="T146" i="7"/>
  <c r="S146" i="7"/>
  <c r="T145" i="7"/>
  <c r="S145" i="7"/>
  <c r="T144" i="7"/>
  <c r="S144" i="7"/>
  <c r="T143" i="7"/>
  <c r="S143" i="7"/>
  <c r="T142" i="7"/>
  <c r="S142" i="7"/>
  <c r="T141" i="7"/>
  <c r="S141" i="7"/>
  <c r="T140" i="7"/>
  <c r="S140" i="7"/>
  <c r="T139" i="7"/>
  <c r="S139" i="7"/>
  <c r="T138" i="7"/>
  <c r="S138" i="7"/>
  <c r="T137" i="7"/>
  <c r="S137" i="7"/>
  <c r="T136" i="7"/>
  <c r="S136" i="7"/>
  <c r="T135" i="7"/>
  <c r="S135" i="7"/>
  <c r="T134" i="7"/>
  <c r="S134" i="7"/>
  <c r="T133" i="7"/>
  <c r="S133" i="7"/>
  <c r="T132" i="7"/>
  <c r="S132" i="7"/>
  <c r="T131" i="7"/>
  <c r="S131" i="7"/>
  <c r="T130" i="7"/>
  <c r="S130" i="7"/>
  <c r="T129" i="7"/>
  <c r="S129" i="7"/>
  <c r="T128" i="7"/>
  <c r="S128" i="7"/>
  <c r="T127" i="7"/>
  <c r="S127" i="7"/>
  <c r="T126" i="7"/>
  <c r="S126" i="7"/>
  <c r="T125" i="7"/>
  <c r="S125" i="7"/>
  <c r="T124" i="7"/>
  <c r="S124" i="7"/>
  <c r="T123" i="7"/>
  <c r="S123" i="7"/>
  <c r="T122" i="7"/>
  <c r="S122" i="7"/>
  <c r="T121" i="7"/>
  <c r="S121" i="7"/>
  <c r="T120" i="7"/>
  <c r="S120" i="7"/>
  <c r="T119" i="7"/>
  <c r="S119" i="7"/>
  <c r="T118" i="7"/>
  <c r="S118" i="7"/>
  <c r="T117" i="7"/>
  <c r="S117" i="7"/>
  <c r="T116" i="7"/>
  <c r="S116" i="7"/>
  <c r="T115" i="7"/>
  <c r="S115" i="7"/>
  <c r="T114" i="7"/>
  <c r="S114" i="7"/>
  <c r="T113" i="7"/>
  <c r="S113" i="7"/>
  <c r="T112" i="7"/>
  <c r="S112" i="7"/>
  <c r="T111" i="7"/>
  <c r="S111" i="7"/>
  <c r="T110" i="7"/>
  <c r="S110" i="7"/>
  <c r="T109" i="7"/>
  <c r="S109" i="7"/>
  <c r="T108" i="7"/>
  <c r="S108" i="7"/>
  <c r="T107" i="7"/>
  <c r="S107" i="7"/>
  <c r="T106" i="7"/>
  <c r="S106" i="7"/>
  <c r="T105" i="7"/>
  <c r="S105" i="7"/>
  <c r="T104" i="7"/>
  <c r="S104" i="7"/>
  <c r="T103" i="7"/>
  <c r="S103" i="7"/>
  <c r="T102" i="7"/>
  <c r="S102" i="7"/>
  <c r="T101" i="7"/>
  <c r="S101" i="7"/>
  <c r="T100" i="7"/>
  <c r="S100" i="7"/>
  <c r="T99" i="7"/>
  <c r="S99" i="7"/>
  <c r="T98" i="7"/>
  <c r="S98" i="7"/>
  <c r="T97" i="7"/>
  <c r="S97" i="7"/>
  <c r="T96" i="7"/>
  <c r="S96" i="7"/>
  <c r="T95" i="7"/>
  <c r="S95" i="7"/>
  <c r="T94" i="7"/>
  <c r="S94" i="7"/>
  <c r="T93" i="7"/>
  <c r="S93" i="7"/>
  <c r="T92" i="7"/>
  <c r="S92" i="7"/>
  <c r="T91" i="7"/>
  <c r="S91" i="7"/>
  <c r="T90" i="7"/>
  <c r="S90" i="7"/>
  <c r="T89" i="7"/>
  <c r="S89" i="7"/>
  <c r="T88" i="7"/>
  <c r="S88" i="7"/>
  <c r="T87" i="7"/>
  <c r="S87" i="7"/>
  <c r="T86" i="7"/>
  <c r="S86" i="7"/>
  <c r="T85" i="7"/>
  <c r="S85" i="7"/>
  <c r="T84" i="7"/>
  <c r="S84" i="7"/>
  <c r="T83" i="7"/>
  <c r="S83" i="7"/>
  <c r="T82" i="7"/>
  <c r="S82" i="7"/>
  <c r="T81" i="7"/>
  <c r="S81" i="7"/>
  <c r="T80" i="7"/>
  <c r="S80" i="7"/>
  <c r="T79" i="7"/>
  <c r="S79" i="7"/>
  <c r="T78" i="7"/>
  <c r="S78" i="7"/>
  <c r="T77" i="7"/>
  <c r="S77" i="7"/>
  <c r="T76" i="7"/>
  <c r="S76" i="7"/>
  <c r="T75" i="7"/>
  <c r="S75" i="7"/>
  <c r="T74" i="7"/>
  <c r="S74" i="7"/>
  <c r="T73" i="7"/>
  <c r="S73" i="7"/>
  <c r="T72" i="7"/>
  <c r="S72" i="7"/>
  <c r="T71" i="7"/>
  <c r="S71" i="7"/>
  <c r="T70" i="7"/>
  <c r="S70" i="7"/>
  <c r="T69" i="7"/>
  <c r="S69" i="7"/>
  <c r="T68" i="7"/>
  <c r="S68" i="7"/>
  <c r="T67" i="7"/>
  <c r="S67" i="7"/>
  <c r="T66" i="7"/>
  <c r="S66" i="7"/>
  <c r="T65" i="7"/>
  <c r="S65" i="7"/>
  <c r="T64" i="7"/>
  <c r="S64" i="7"/>
  <c r="T63" i="7"/>
  <c r="S63" i="7"/>
  <c r="T62" i="7"/>
  <c r="S62" i="7"/>
  <c r="T61" i="7"/>
  <c r="S61" i="7"/>
  <c r="T60" i="7"/>
  <c r="S60" i="7"/>
  <c r="T59" i="7"/>
  <c r="S59" i="7"/>
  <c r="T58" i="7"/>
  <c r="S58" i="7"/>
  <c r="T57" i="7"/>
  <c r="S57" i="7"/>
  <c r="T56" i="7"/>
  <c r="S56" i="7"/>
  <c r="T55" i="7"/>
  <c r="S55" i="7"/>
  <c r="T54" i="7"/>
  <c r="S54" i="7"/>
  <c r="T53" i="7"/>
  <c r="S53" i="7"/>
  <c r="T52" i="7"/>
  <c r="S52" i="7"/>
  <c r="T51" i="7"/>
  <c r="S51" i="7"/>
  <c r="T50" i="7"/>
  <c r="S50" i="7"/>
  <c r="T49" i="7"/>
  <c r="S49" i="7"/>
  <c r="T48" i="7"/>
  <c r="S48" i="7"/>
  <c r="T47" i="7"/>
  <c r="S47" i="7"/>
  <c r="T46" i="7"/>
  <c r="S46" i="7"/>
  <c r="T45" i="7"/>
  <c r="S45" i="7"/>
  <c r="T44" i="7"/>
  <c r="S44" i="7"/>
  <c r="T43" i="7"/>
  <c r="S43" i="7"/>
  <c r="T42" i="7"/>
  <c r="S42" i="7"/>
  <c r="T41" i="7"/>
  <c r="S41" i="7"/>
  <c r="T40" i="7"/>
  <c r="S40" i="7"/>
  <c r="T39" i="7"/>
  <c r="S39" i="7"/>
  <c r="T38" i="7"/>
  <c r="S38" i="7"/>
  <c r="T37" i="7"/>
  <c r="S37" i="7"/>
  <c r="T36" i="7"/>
  <c r="S36" i="7"/>
  <c r="T35" i="7"/>
  <c r="S35" i="7"/>
  <c r="T34" i="7"/>
  <c r="S34" i="7"/>
  <c r="T33" i="7"/>
  <c r="S33" i="7"/>
  <c r="T32" i="7"/>
  <c r="S32" i="7"/>
  <c r="T31" i="7"/>
  <c r="S31" i="7"/>
  <c r="T30" i="7"/>
  <c r="S30" i="7"/>
  <c r="T29" i="7"/>
  <c r="S29" i="7"/>
  <c r="T28" i="7"/>
  <c r="S28" i="7"/>
  <c r="T27" i="7"/>
  <c r="S27" i="7"/>
  <c r="T26" i="7"/>
  <c r="S26" i="7"/>
  <c r="T25" i="7"/>
  <c r="S25" i="7"/>
  <c r="T24" i="7"/>
  <c r="S24" i="7"/>
  <c r="T23" i="7"/>
  <c r="S23" i="7"/>
  <c r="T22" i="7"/>
  <c r="S22" i="7"/>
  <c r="T21" i="7"/>
  <c r="S21" i="7"/>
  <c r="T20" i="7"/>
  <c r="S20" i="7"/>
  <c r="T19" i="7"/>
  <c r="S19" i="7"/>
  <c r="T18" i="7"/>
  <c r="S18" i="7"/>
  <c r="T17" i="7"/>
  <c r="S17" i="7"/>
  <c r="T16" i="7"/>
  <c r="S16" i="7"/>
  <c r="T15" i="7"/>
  <c r="S15" i="7"/>
  <c r="T14" i="7"/>
  <c r="S14" i="7"/>
  <c r="T13" i="7"/>
  <c r="S13" i="7"/>
  <c r="T12" i="7"/>
  <c r="S12" i="7"/>
  <c r="T11" i="7"/>
  <c r="S11" i="7"/>
  <c r="T10" i="7"/>
  <c r="S10" i="7"/>
  <c r="T9" i="7"/>
  <c r="S9" i="7"/>
  <c r="T8" i="7"/>
  <c r="S8" i="7"/>
  <c r="T7" i="7"/>
  <c r="S7" i="7"/>
  <c r="T6" i="7"/>
  <c r="S6" i="7"/>
  <c r="T5" i="7"/>
  <c r="S5" i="7"/>
  <c r="T4" i="7"/>
  <c r="M4" i="7" s="1"/>
  <c r="S4" i="7"/>
  <c r="L4" i="7" s="1"/>
  <c r="S49" i="3"/>
  <c r="K49" i="3" s="1"/>
  <c r="T41" i="3"/>
  <c r="M41" i="3" s="1"/>
  <c r="T40" i="3"/>
  <c r="M40" i="3" s="1"/>
  <c r="T39" i="3"/>
  <c r="T38" i="3"/>
  <c r="M38" i="3" s="1"/>
  <c r="T37" i="3"/>
  <c r="T36" i="3"/>
  <c r="M36" i="3" s="1"/>
  <c r="T35" i="3"/>
  <c r="M35" i="3" s="1"/>
  <c r="T34" i="3"/>
  <c r="M34" i="3" s="1"/>
  <c r="T33" i="3"/>
  <c r="T32" i="3"/>
  <c r="M32" i="3" s="1"/>
  <c r="T31" i="3"/>
  <c r="T30" i="3"/>
  <c r="M30" i="3" s="1"/>
  <c r="T29" i="3"/>
  <c r="T28" i="3"/>
  <c r="T27" i="3"/>
  <c r="T26" i="3"/>
  <c r="M26" i="3" s="1"/>
  <c r="T25" i="3"/>
  <c r="T24" i="3"/>
  <c r="T23" i="3"/>
  <c r="M23" i="3" s="1"/>
  <c r="T22" i="3"/>
  <c r="S41" i="3"/>
  <c r="L41" i="3" s="1"/>
  <c r="S40" i="3"/>
  <c r="L40" i="3" s="1"/>
  <c r="S39" i="3"/>
  <c r="S38" i="3"/>
  <c r="L38" i="3" s="1"/>
  <c r="S37" i="3"/>
  <c r="S36" i="3"/>
  <c r="L36" i="3" s="1"/>
  <c r="S35" i="3"/>
  <c r="L35" i="3" s="1"/>
  <c r="S34" i="3"/>
  <c r="L34" i="3" s="1"/>
  <c r="S33" i="3"/>
  <c r="L33" i="3" s="1"/>
  <c r="S32" i="3"/>
  <c r="L32" i="3" s="1"/>
  <c r="S31" i="3"/>
  <c r="S30" i="3"/>
  <c r="L30" i="3" s="1"/>
  <c r="S29" i="3"/>
  <c r="S27" i="3"/>
  <c r="S26" i="3"/>
  <c r="L26" i="3" s="1"/>
  <c r="S25" i="3"/>
  <c r="S24" i="3"/>
  <c r="S23" i="3"/>
  <c r="L23" i="3" s="1"/>
  <c r="S22" i="3"/>
  <c r="S28" i="3"/>
  <c r="K25" i="3" l="1"/>
  <c r="N25" i="3"/>
  <c r="Z25" i="3" s="1"/>
  <c r="K33" i="3"/>
  <c r="N33" i="3"/>
  <c r="Z33" i="3" s="1"/>
  <c r="K29" i="3"/>
  <c r="N29" i="3"/>
  <c r="Z29" i="3" s="1"/>
  <c r="V37" i="3"/>
  <c r="N37" i="3"/>
  <c r="Z37" i="3" s="1"/>
  <c r="K24" i="3"/>
  <c r="N24" i="3"/>
  <c r="Z24" i="3" s="1"/>
  <c r="M24" i="3"/>
  <c r="K27" i="3"/>
  <c r="N27" i="3"/>
  <c r="Z27" i="3" s="1"/>
  <c r="L37" i="3"/>
  <c r="L24" i="3"/>
  <c r="L39" i="3"/>
  <c r="V33" i="3"/>
  <c r="L27" i="3"/>
  <c r="M22" i="3"/>
  <c r="L5" i="7"/>
  <c r="L25" i="3"/>
  <c r="M39" i="3"/>
  <c r="M37" i="3"/>
  <c r="M31" i="3"/>
  <c r="M29" i="3"/>
  <c r="M25" i="3"/>
  <c r="V39" i="3"/>
  <c r="K37" i="3"/>
  <c r="K39" i="3"/>
  <c r="K31" i="3"/>
  <c r="L29" i="3"/>
  <c r="V31" i="3"/>
  <c r="L31" i="3"/>
  <c r="K28" i="3"/>
  <c r="M28" i="3"/>
  <c r="M33" i="3"/>
  <c r="M27" i="3"/>
  <c r="M482" i="7"/>
  <c r="L482" i="7"/>
  <c r="K482" i="7"/>
  <c r="M481" i="7"/>
  <c r="K481" i="7"/>
  <c r="L481" i="7"/>
  <c r="M47" i="7"/>
  <c r="L47" i="7"/>
  <c r="K47" i="7"/>
  <c r="M48" i="7"/>
  <c r="K48" i="7"/>
  <c r="L48" i="7"/>
  <c r="M46" i="7"/>
  <c r="K46" i="7"/>
  <c r="L46" i="7"/>
  <c r="M5" i="7"/>
  <c r="M6" i="7"/>
  <c r="K6" i="7"/>
  <c r="L6" i="7"/>
  <c r="L28" i="3"/>
  <c r="L22" i="3"/>
  <c r="K22" i="3"/>
  <c r="V38" i="3"/>
  <c r="V28" i="3"/>
  <c r="V27" i="3"/>
  <c r="V25" i="3"/>
  <c r="V29" i="3"/>
  <c r="V24" i="3"/>
  <c r="V22" i="3"/>
  <c r="U16" i="3"/>
  <c r="W16" i="3" s="1"/>
  <c r="K16" i="3" s="1"/>
  <c r="U18" i="3"/>
  <c r="W18" i="3" s="1"/>
  <c r="K18" i="3" s="1"/>
  <c r="J2" i="7" l="1"/>
  <c r="J46" i="13" s="1"/>
  <c r="I3" i="6"/>
  <c r="H3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AA17" i="3" l="1"/>
  <c r="AA16" i="3"/>
  <c r="W483" i="7" l="1"/>
  <c r="V483" i="7"/>
  <c r="X482" i="7"/>
  <c r="W475" i="7"/>
  <c r="V475" i="7"/>
  <c r="W473" i="7"/>
  <c r="V473" i="7"/>
  <c r="X472" i="7"/>
  <c r="W472" i="7"/>
  <c r="V472" i="7"/>
  <c r="W469" i="7"/>
  <c r="V469" i="7"/>
  <c r="V467" i="7"/>
  <c r="X466" i="7"/>
  <c r="W459" i="7"/>
  <c r="V459" i="7"/>
  <c r="W457" i="7"/>
  <c r="V457" i="7"/>
  <c r="W456" i="7"/>
  <c r="V456" i="7"/>
  <c r="X454" i="7"/>
  <c r="W453" i="7"/>
  <c r="V453" i="7"/>
  <c r="X450" i="7"/>
  <c r="W450" i="7"/>
  <c r="V450" i="7"/>
  <c r="W445" i="7"/>
  <c r="W443" i="7"/>
  <c r="X442" i="7"/>
  <c r="W442" i="7"/>
  <c r="V442" i="7"/>
  <c r="W441" i="7"/>
  <c r="W439" i="7"/>
  <c r="W437" i="7"/>
  <c r="W435" i="7"/>
  <c r="W433" i="7"/>
  <c r="W431" i="7"/>
  <c r="W429" i="7"/>
  <c r="W427" i="7"/>
  <c r="W425" i="7"/>
  <c r="W423" i="7"/>
  <c r="W421" i="7"/>
  <c r="W419" i="7"/>
  <c r="W417" i="7"/>
  <c r="W415" i="7"/>
  <c r="W413" i="7"/>
  <c r="W411" i="7"/>
  <c r="W409" i="7"/>
  <c r="W407" i="7"/>
  <c r="W405" i="7"/>
  <c r="W403" i="7"/>
  <c r="W401" i="7"/>
  <c r="W399" i="7"/>
  <c r="W397" i="7"/>
  <c r="W395" i="7"/>
  <c r="W391" i="7"/>
  <c r="W390" i="7"/>
  <c r="W387" i="7"/>
  <c r="W386" i="7"/>
  <c r="V384" i="7"/>
  <c r="X384" i="7"/>
  <c r="W383" i="7"/>
  <c r="V380" i="7"/>
  <c r="X380" i="7"/>
  <c r="W379" i="7"/>
  <c r="W378" i="7"/>
  <c r="V375" i="7"/>
  <c r="W375" i="7"/>
  <c r="V372" i="7"/>
  <c r="V367" i="7"/>
  <c r="W367" i="7"/>
  <c r="V361" i="7"/>
  <c r="W361" i="7"/>
  <c r="X358" i="7"/>
  <c r="V357" i="7"/>
  <c r="W357" i="7"/>
  <c r="X356" i="7"/>
  <c r="V354" i="7"/>
  <c r="V347" i="7"/>
  <c r="W347" i="7"/>
  <c r="X344" i="7"/>
  <c r="X340" i="7"/>
  <c r="V339" i="7"/>
  <c r="W339" i="7"/>
  <c r="X338" i="7"/>
  <c r="V331" i="7"/>
  <c r="W331" i="7"/>
  <c r="V328" i="7"/>
  <c r="X326" i="7"/>
  <c r="V326" i="7"/>
  <c r="W326" i="7"/>
  <c r="V325" i="7"/>
  <c r="V318" i="7"/>
  <c r="V317" i="7"/>
  <c r="X314" i="7"/>
  <c r="V309" i="7"/>
  <c r="V308" i="7"/>
  <c r="X306" i="7"/>
  <c r="V306" i="7"/>
  <c r="W306" i="7"/>
  <c r="V303" i="7"/>
  <c r="X303" i="7"/>
  <c r="W301" i="7"/>
  <c r="V299" i="7"/>
  <c r="W297" i="7"/>
  <c r="V297" i="7"/>
  <c r="X297" i="7"/>
  <c r="W293" i="7"/>
  <c r="V291" i="7"/>
  <c r="V288" i="7"/>
  <c r="W287" i="7"/>
  <c r="V286" i="7"/>
  <c r="V284" i="7"/>
  <c r="W283" i="7"/>
  <c r="V282" i="7"/>
  <c r="V281" i="7"/>
  <c r="V280" i="7"/>
  <c r="V278" i="7"/>
  <c r="V277" i="7"/>
  <c r="X277" i="7"/>
  <c r="V276" i="7"/>
  <c r="V274" i="7"/>
  <c r="V273" i="7"/>
  <c r="V272" i="7"/>
  <c r="X271" i="7"/>
  <c r="V271" i="7"/>
  <c r="V270" i="7"/>
  <c r="V268" i="7"/>
  <c r="X265" i="7"/>
  <c r="V263" i="7"/>
  <c r="X263" i="7"/>
  <c r="W255" i="7"/>
  <c r="W253" i="7"/>
  <c r="V251" i="7"/>
  <c r="W249" i="7"/>
  <c r="W247" i="7"/>
  <c r="V247" i="7"/>
  <c r="X247" i="7"/>
  <c r="W245" i="7"/>
  <c r="V243" i="7"/>
  <c r="W242" i="7"/>
  <c r="V239" i="7"/>
  <c r="W238" i="7"/>
  <c r="W236" i="7"/>
  <c r="V235" i="7"/>
  <c r="X235" i="7"/>
  <c r="W234" i="7"/>
  <c r="V231" i="7"/>
  <c r="W230" i="7"/>
  <c r="V229" i="7"/>
  <c r="X229" i="7"/>
  <c r="W228" i="7"/>
  <c r="V227" i="7"/>
  <c r="W224" i="7"/>
  <c r="W221" i="7"/>
  <c r="W220" i="7"/>
  <c r="V217" i="7"/>
  <c r="X215" i="7"/>
  <c r="W214" i="7"/>
  <c r="V213" i="7"/>
  <c r="X213" i="7"/>
  <c r="W212" i="7"/>
  <c r="W211" i="7"/>
  <c r="W208" i="7"/>
  <c r="W205" i="7"/>
  <c r="W204" i="7"/>
  <c r="V201" i="7"/>
  <c r="X199" i="7"/>
  <c r="W198" i="7"/>
  <c r="V197" i="7"/>
  <c r="X197" i="7"/>
  <c r="W196" i="7"/>
  <c r="W195" i="7"/>
  <c r="W192" i="7"/>
  <c r="V190" i="7"/>
  <c r="X189" i="7"/>
  <c r="X185" i="7"/>
  <c r="W184" i="7"/>
  <c r="X182" i="7"/>
  <c r="V182" i="7"/>
  <c r="W182" i="7"/>
  <c r="X181" i="7"/>
  <c r="V180" i="7"/>
  <c r="X180" i="7"/>
  <c r="V179" i="7"/>
  <c r="X179" i="7"/>
  <c r="W176" i="7"/>
  <c r="X175" i="7"/>
  <c r="V175" i="7"/>
  <c r="W174" i="7"/>
  <c r="V174" i="7"/>
  <c r="X174" i="7"/>
  <c r="V173" i="7"/>
  <c r="X173" i="7"/>
  <c r="W172" i="7"/>
  <c r="X172" i="7"/>
  <c r="X171" i="7"/>
  <c r="V170" i="7"/>
  <c r="X167" i="7"/>
  <c r="V167" i="7"/>
  <c r="X166" i="7"/>
  <c r="W166" i="7"/>
  <c r="V166" i="7"/>
  <c r="X165" i="7"/>
  <c r="W164" i="7"/>
  <c r="V164" i="7"/>
  <c r="X164" i="7"/>
  <c r="V163" i="7"/>
  <c r="X163" i="7"/>
  <c r="W160" i="7"/>
  <c r="X159" i="7"/>
  <c r="V159" i="7"/>
  <c r="W158" i="7"/>
  <c r="V158" i="7"/>
  <c r="X158" i="7"/>
  <c r="V157" i="7"/>
  <c r="X157" i="7"/>
  <c r="X156" i="7"/>
  <c r="X155" i="7"/>
  <c r="V154" i="7"/>
  <c r="X151" i="7"/>
  <c r="V151" i="7"/>
  <c r="X150" i="7"/>
  <c r="W150" i="7"/>
  <c r="V150" i="7"/>
  <c r="X149" i="7"/>
  <c r="V148" i="7"/>
  <c r="X148" i="7"/>
  <c r="V147" i="7"/>
  <c r="X147" i="7"/>
  <c r="V145" i="7"/>
  <c r="X142" i="7"/>
  <c r="V142" i="7"/>
  <c r="W142" i="7"/>
  <c r="X140" i="7"/>
  <c r="V137" i="7"/>
  <c r="X135" i="7"/>
  <c r="X134" i="7"/>
  <c r="W134" i="7"/>
  <c r="X132" i="7"/>
  <c r="W131" i="7"/>
  <c r="V129" i="7"/>
  <c r="V127" i="7"/>
  <c r="W127" i="7"/>
  <c r="X126" i="7"/>
  <c r="W126" i="7"/>
  <c r="X124" i="7"/>
  <c r="W123" i="7"/>
  <c r="V121" i="7"/>
  <c r="V119" i="7"/>
  <c r="W119" i="7"/>
  <c r="X118" i="7"/>
  <c r="W118" i="7"/>
  <c r="X116" i="7"/>
  <c r="W115" i="7"/>
  <c r="V113" i="7"/>
  <c r="V111" i="7"/>
  <c r="W111" i="7"/>
  <c r="X110" i="7"/>
  <c r="W110" i="7"/>
  <c r="X108" i="7"/>
  <c r="W107" i="7"/>
  <c r="V105" i="7"/>
  <c r="V103" i="7"/>
  <c r="W103" i="7"/>
  <c r="X102" i="7"/>
  <c r="W102" i="7"/>
  <c r="X100" i="7"/>
  <c r="W99" i="7"/>
  <c r="V97" i="7"/>
  <c r="V95" i="7"/>
  <c r="W95" i="7"/>
  <c r="X94" i="7"/>
  <c r="W94" i="7"/>
  <c r="X92" i="7"/>
  <c r="W91" i="7"/>
  <c r="V89" i="7"/>
  <c r="V87" i="7"/>
  <c r="W87" i="7"/>
  <c r="X86" i="7"/>
  <c r="W86" i="7"/>
  <c r="X84" i="7"/>
  <c r="W83" i="7"/>
  <c r="V81" i="7"/>
  <c r="V79" i="7"/>
  <c r="W79" i="7"/>
  <c r="X78" i="7"/>
  <c r="W78" i="7"/>
  <c r="X76" i="7"/>
  <c r="W75" i="7"/>
  <c r="V73" i="7"/>
  <c r="V71" i="7"/>
  <c r="W71" i="7"/>
  <c r="X70" i="7"/>
  <c r="W70" i="7"/>
  <c r="X68" i="7"/>
  <c r="W67" i="7"/>
  <c r="V66" i="7"/>
  <c r="V65" i="7"/>
  <c r="X64" i="7"/>
  <c r="X63" i="7"/>
  <c r="V63" i="7"/>
  <c r="W63" i="7"/>
  <c r="W62" i="7"/>
  <c r="V61" i="7"/>
  <c r="X60" i="7"/>
  <c r="V59" i="7"/>
  <c r="W59" i="7"/>
  <c r="V57" i="7"/>
  <c r="X55" i="7"/>
  <c r="W55" i="7"/>
  <c r="X54" i="7"/>
  <c r="V54" i="7"/>
  <c r="W54" i="7"/>
  <c r="W53" i="7"/>
  <c r="V52" i="7"/>
  <c r="X50" i="7"/>
  <c r="W50" i="7"/>
  <c r="X49" i="7"/>
  <c r="V49" i="7"/>
  <c r="W49" i="7"/>
  <c r="X46" i="7"/>
  <c r="W46" i="7"/>
  <c r="X45" i="7"/>
  <c r="V45" i="7"/>
  <c r="W45" i="7"/>
  <c r="V44" i="7"/>
  <c r="V42" i="7"/>
  <c r="W42" i="7"/>
  <c r="X41" i="7"/>
  <c r="W41" i="7"/>
  <c r="V38" i="7"/>
  <c r="W38" i="7"/>
  <c r="X37" i="7"/>
  <c r="W37" i="7"/>
  <c r="V36" i="7"/>
  <c r="W34" i="7"/>
  <c r="V33" i="7"/>
  <c r="W33" i="7"/>
  <c r="W30" i="7"/>
  <c r="V29" i="7"/>
  <c r="W29" i="7"/>
  <c r="V28" i="7"/>
  <c r="X26" i="7"/>
  <c r="V26" i="7"/>
  <c r="W26" i="7"/>
  <c r="W25" i="7"/>
  <c r="X22" i="7"/>
  <c r="V22" i="7"/>
  <c r="W22" i="7"/>
  <c r="W21" i="7"/>
  <c r="V20" i="7"/>
  <c r="X18" i="7"/>
  <c r="W18" i="7"/>
  <c r="X17" i="7"/>
  <c r="V17" i="7"/>
  <c r="W17" i="7"/>
  <c r="X14" i="7"/>
  <c r="W14" i="7"/>
  <c r="X13" i="7"/>
  <c r="V13" i="7"/>
  <c r="W13" i="7"/>
  <c r="V12" i="7"/>
  <c r="V10" i="7"/>
  <c r="W10" i="7"/>
  <c r="X9" i="7"/>
  <c r="W9" i="7"/>
  <c r="W6" i="7"/>
  <c r="W5" i="7"/>
  <c r="U4" i="7"/>
  <c r="E504" i="6"/>
  <c r="E504" i="10" s="1"/>
  <c r="D504" i="10"/>
  <c r="C504" i="6"/>
  <c r="C504" i="10" s="1"/>
  <c r="B504" i="6"/>
  <c r="B504" i="10" s="1"/>
  <c r="E503" i="6"/>
  <c r="E503" i="10" s="1"/>
  <c r="D503" i="10"/>
  <c r="C503" i="6"/>
  <c r="B503" i="6"/>
  <c r="B503" i="10" s="1"/>
  <c r="E502" i="6"/>
  <c r="E502" i="10" s="1"/>
  <c r="D502" i="10"/>
  <c r="C502" i="6"/>
  <c r="C502" i="10" s="1"/>
  <c r="B502" i="6"/>
  <c r="B502" i="10" s="1"/>
  <c r="E501" i="6"/>
  <c r="E501" i="10" s="1"/>
  <c r="D501" i="10"/>
  <c r="C501" i="6"/>
  <c r="B501" i="6"/>
  <c r="B501" i="10" s="1"/>
  <c r="E500" i="6"/>
  <c r="E500" i="10" s="1"/>
  <c r="D500" i="10"/>
  <c r="C500" i="6"/>
  <c r="C500" i="10" s="1"/>
  <c r="B500" i="6"/>
  <c r="B500" i="10" s="1"/>
  <c r="E499" i="6"/>
  <c r="E499" i="10" s="1"/>
  <c r="D499" i="10"/>
  <c r="C499" i="6"/>
  <c r="B499" i="6"/>
  <c r="B499" i="10" s="1"/>
  <c r="E498" i="6"/>
  <c r="E498" i="10" s="1"/>
  <c r="D498" i="10"/>
  <c r="C498" i="6"/>
  <c r="C498" i="10" s="1"/>
  <c r="B498" i="6"/>
  <c r="B498" i="10" s="1"/>
  <c r="E497" i="6"/>
  <c r="E497" i="10" s="1"/>
  <c r="D497" i="10"/>
  <c r="C497" i="6"/>
  <c r="B497" i="6"/>
  <c r="B497" i="10" s="1"/>
  <c r="E496" i="6"/>
  <c r="E496" i="10" s="1"/>
  <c r="D496" i="10"/>
  <c r="C496" i="6"/>
  <c r="C496" i="10" s="1"/>
  <c r="B496" i="6"/>
  <c r="E495" i="6"/>
  <c r="E495" i="10" s="1"/>
  <c r="D495" i="10"/>
  <c r="C495" i="6"/>
  <c r="C495" i="10" s="1"/>
  <c r="B495" i="6"/>
  <c r="B495" i="10" s="1"/>
  <c r="E494" i="6"/>
  <c r="E494" i="10" s="1"/>
  <c r="D494" i="10"/>
  <c r="C494" i="6"/>
  <c r="C494" i="10" s="1"/>
  <c r="B494" i="6"/>
  <c r="E493" i="6"/>
  <c r="E493" i="10" s="1"/>
  <c r="D493" i="10"/>
  <c r="C493" i="6"/>
  <c r="C493" i="10" s="1"/>
  <c r="B493" i="6"/>
  <c r="B493" i="10" s="1"/>
  <c r="E492" i="6"/>
  <c r="E492" i="10" s="1"/>
  <c r="D492" i="10"/>
  <c r="C492" i="6"/>
  <c r="C492" i="10" s="1"/>
  <c r="B492" i="6"/>
  <c r="E491" i="6"/>
  <c r="E491" i="10" s="1"/>
  <c r="D491" i="10"/>
  <c r="C491" i="6"/>
  <c r="C491" i="10" s="1"/>
  <c r="B491" i="6"/>
  <c r="B491" i="10" s="1"/>
  <c r="E490" i="6"/>
  <c r="E490" i="10" s="1"/>
  <c r="D490" i="10"/>
  <c r="C490" i="6"/>
  <c r="C490" i="10" s="1"/>
  <c r="B490" i="6"/>
  <c r="E489" i="6"/>
  <c r="E489" i="10" s="1"/>
  <c r="D489" i="10"/>
  <c r="C489" i="6"/>
  <c r="C489" i="10" s="1"/>
  <c r="B489" i="6"/>
  <c r="B489" i="10" s="1"/>
  <c r="E488" i="6"/>
  <c r="E488" i="10" s="1"/>
  <c r="D488" i="10"/>
  <c r="C488" i="6"/>
  <c r="C488" i="10" s="1"/>
  <c r="B488" i="6"/>
  <c r="B488" i="10" s="1"/>
  <c r="E487" i="6"/>
  <c r="E487" i="10" s="1"/>
  <c r="D487" i="10"/>
  <c r="C487" i="6"/>
  <c r="C487" i="10" s="1"/>
  <c r="B487" i="6"/>
  <c r="B487" i="10" s="1"/>
  <c r="E486" i="6"/>
  <c r="E486" i="10" s="1"/>
  <c r="D486" i="10"/>
  <c r="C486" i="6"/>
  <c r="C486" i="10" s="1"/>
  <c r="B486" i="6"/>
  <c r="E485" i="6"/>
  <c r="E485" i="10" s="1"/>
  <c r="D485" i="10"/>
  <c r="C485" i="6"/>
  <c r="B485" i="6"/>
  <c r="B485" i="10" s="1"/>
  <c r="E484" i="6"/>
  <c r="E484" i="10" s="1"/>
  <c r="D484" i="10"/>
  <c r="C484" i="6"/>
  <c r="C484" i="10" s="1"/>
  <c r="B484" i="6"/>
  <c r="E483" i="6"/>
  <c r="E483" i="10" s="1"/>
  <c r="D483" i="10"/>
  <c r="C483" i="6"/>
  <c r="B483" i="6"/>
  <c r="B483" i="10" s="1"/>
  <c r="E482" i="6"/>
  <c r="E482" i="10" s="1"/>
  <c r="D482" i="10"/>
  <c r="C482" i="6"/>
  <c r="C482" i="10" s="1"/>
  <c r="B482" i="6"/>
  <c r="B482" i="10" s="1"/>
  <c r="E481" i="6"/>
  <c r="E481" i="10" s="1"/>
  <c r="D481" i="10"/>
  <c r="C481" i="6"/>
  <c r="C481" i="10" s="1"/>
  <c r="B481" i="6"/>
  <c r="B481" i="10" s="1"/>
  <c r="E480" i="6"/>
  <c r="E480" i="10" s="1"/>
  <c r="D480" i="10"/>
  <c r="C480" i="6"/>
  <c r="C480" i="10" s="1"/>
  <c r="B480" i="6"/>
  <c r="E479" i="6"/>
  <c r="E479" i="10" s="1"/>
  <c r="D479" i="10"/>
  <c r="C479" i="6"/>
  <c r="C479" i="10" s="1"/>
  <c r="B479" i="6"/>
  <c r="E478" i="6"/>
  <c r="E478" i="10" s="1"/>
  <c r="D478" i="10"/>
  <c r="C478" i="6"/>
  <c r="C478" i="10" s="1"/>
  <c r="B478" i="6"/>
  <c r="E477" i="6"/>
  <c r="E477" i="10" s="1"/>
  <c r="D477" i="10"/>
  <c r="C477" i="6"/>
  <c r="B477" i="6"/>
  <c r="B477" i="10" s="1"/>
  <c r="E476" i="6"/>
  <c r="E476" i="10" s="1"/>
  <c r="D476" i="10"/>
  <c r="C476" i="6"/>
  <c r="C476" i="10" s="1"/>
  <c r="B476" i="6"/>
  <c r="E475" i="6"/>
  <c r="E475" i="10" s="1"/>
  <c r="D475" i="10"/>
  <c r="C475" i="6"/>
  <c r="B475" i="6"/>
  <c r="B475" i="10" s="1"/>
  <c r="E474" i="6"/>
  <c r="E474" i="10" s="1"/>
  <c r="D474" i="10"/>
  <c r="C474" i="6"/>
  <c r="C474" i="10" s="1"/>
  <c r="B474" i="6"/>
  <c r="E473" i="6"/>
  <c r="E473" i="10" s="1"/>
  <c r="D473" i="10"/>
  <c r="C473" i="6"/>
  <c r="C473" i="10" s="1"/>
  <c r="B473" i="6"/>
  <c r="B473" i="10" s="1"/>
  <c r="E472" i="6"/>
  <c r="E472" i="10" s="1"/>
  <c r="D472" i="10"/>
  <c r="C472" i="6"/>
  <c r="C472" i="10" s="1"/>
  <c r="B472" i="6"/>
  <c r="B472" i="10" s="1"/>
  <c r="E471" i="6"/>
  <c r="E471" i="10" s="1"/>
  <c r="D471" i="10"/>
  <c r="C471" i="6"/>
  <c r="C471" i="10" s="1"/>
  <c r="B471" i="6"/>
  <c r="B471" i="10" s="1"/>
  <c r="E470" i="6"/>
  <c r="E470" i="10" s="1"/>
  <c r="D470" i="10"/>
  <c r="C470" i="6"/>
  <c r="C470" i="10" s="1"/>
  <c r="B470" i="6"/>
  <c r="B470" i="10" s="1"/>
  <c r="E469" i="6"/>
  <c r="E469" i="10" s="1"/>
  <c r="D469" i="10"/>
  <c r="C469" i="6"/>
  <c r="B469" i="6"/>
  <c r="B469" i="10" s="1"/>
  <c r="E468" i="6"/>
  <c r="E468" i="10" s="1"/>
  <c r="D468" i="10"/>
  <c r="C468" i="6"/>
  <c r="C468" i="10" s="1"/>
  <c r="B468" i="6"/>
  <c r="B468" i="10" s="1"/>
  <c r="E467" i="6"/>
  <c r="E467" i="10" s="1"/>
  <c r="D467" i="10"/>
  <c r="C467" i="6"/>
  <c r="B467" i="6"/>
  <c r="B467" i="10" s="1"/>
  <c r="E466" i="6"/>
  <c r="E466" i="10" s="1"/>
  <c r="D466" i="10"/>
  <c r="C466" i="6"/>
  <c r="C466" i="10" s="1"/>
  <c r="B466" i="6"/>
  <c r="E465" i="6"/>
  <c r="E465" i="10" s="1"/>
  <c r="D465" i="10"/>
  <c r="C465" i="6"/>
  <c r="C465" i="10" s="1"/>
  <c r="B465" i="6"/>
  <c r="B465" i="10" s="1"/>
  <c r="E464" i="6"/>
  <c r="E464" i="10" s="1"/>
  <c r="D464" i="10"/>
  <c r="C464" i="6"/>
  <c r="C464" i="10" s="1"/>
  <c r="B464" i="6"/>
  <c r="E463" i="6"/>
  <c r="E463" i="10" s="1"/>
  <c r="D463" i="10"/>
  <c r="C463" i="6"/>
  <c r="C463" i="10" s="1"/>
  <c r="B463" i="6"/>
  <c r="B463" i="10" s="1"/>
  <c r="E462" i="6"/>
  <c r="E462" i="10" s="1"/>
  <c r="D462" i="10"/>
  <c r="C462" i="6"/>
  <c r="C462" i="10" s="1"/>
  <c r="B462" i="6"/>
  <c r="E461" i="6"/>
  <c r="E461" i="10" s="1"/>
  <c r="D461" i="10"/>
  <c r="C461" i="6"/>
  <c r="B461" i="6"/>
  <c r="B461" i="10" s="1"/>
  <c r="E460" i="6"/>
  <c r="E460" i="10" s="1"/>
  <c r="D460" i="10"/>
  <c r="C460" i="6"/>
  <c r="C460" i="10" s="1"/>
  <c r="B460" i="6"/>
  <c r="E459" i="6"/>
  <c r="E459" i="10" s="1"/>
  <c r="D459" i="10"/>
  <c r="C459" i="6"/>
  <c r="B459" i="6"/>
  <c r="B459" i="10" s="1"/>
  <c r="E458" i="6"/>
  <c r="E458" i="10" s="1"/>
  <c r="D458" i="10"/>
  <c r="C458" i="6"/>
  <c r="C458" i="10" s="1"/>
  <c r="B458" i="6"/>
  <c r="E457" i="6"/>
  <c r="E457" i="10" s="1"/>
  <c r="D457" i="10"/>
  <c r="C457" i="6"/>
  <c r="C457" i="10" s="1"/>
  <c r="B457" i="6"/>
  <c r="B457" i="10" s="1"/>
  <c r="E456" i="6"/>
  <c r="E456" i="10" s="1"/>
  <c r="D456" i="10"/>
  <c r="C456" i="6"/>
  <c r="C456" i="10" s="1"/>
  <c r="B456" i="6"/>
  <c r="B456" i="10" s="1"/>
  <c r="E455" i="6"/>
  <c r="E455" i="10" s="1"/>
  <c r="D455" i="10"/>
  <c r="C455" i="6"/>
  <c r="C455" i="10" s="1"/>
  <c r="B455" i="6"/>
  <c r="B455" i="10" s="1"/>
  <c r="E454" i="6"/>
  <c r="E454" i="10" s="1"/>
  <c r="D454" i="10"/>
  <c r="C454" i="6"/>
  <c r="C454" i="10" s="1"/>
  <c r="B454" i="6"/>
  <c r="E453" i="6"/>
  <c r="E453" i="10" s="1"/>
  <c r="D453" i="10"/>
  <c r="C453" i="6"/>
  <c r="B453" i="6"/>
  <c r="B453" i="10" s="1"/>
  <c r="E452" i="6"/>
  <c r="E452" i="10" s="1"/>
  <c r="D452" i="10"/>
  <c r="C452" i="6"/>
  <c r="C452" i="10" s="1"/>
  <c r="B452" i="6"/>
  <c r="E451" i="6"/>
  <c r="E451" i="10" s="1"/>
  <c r="D451" i="10"/>
  <c r="C451" i="6"/>
  <c r="B451" i="6"/>
  <c r="B451" i="10" s="1"/>
  <c r="E450" i="6"/>
  <c r="E450" i="10" s="1"/>
  <c r="D450" i="10"/>
  <c r="C450" i="6"/>
  <c r="C450" i="10" s="1"/>
  <c r="B450" i="6"/>
  <c r="E449" i="6"/>
  <c r="E449" i="10" s="1"/>
  <c r="D449" i="10"/>
  <c r="C449" i="6"/>
  <c r="C449" i="10" s="1"/>
  <c r="B449" i="6"/>
  <c r="B449" i="10" s="1"/>
  <c r="E448" i="6"/>
  <c r="E448" i="10" s="1"/>
  <c r="D448" i="10"/>
  <c r="C448" i="6"/>
  <c r="C448" i="10" s="1"/>
  <c r="B448" i="6"/>
  <c r="E447" i="6"/>
  <c r="E447" i="10" s="1"/>
  <c r="D447" i="10"/>
  <c r="C447" i="6"/>
  <c r="C447" i="10" s="1"/>
  <c r="B447" i="6"/>
  <c r="E446" i="6"/>
  <c r="E446" i="10" s="1"/>
  <c r="D446" i="10"/>
  <c r="C446" i="6"/>
  <c r="C446" i="10" s="1"/>
  <c r="B446" i="6"/>
  <c r="E445" i="6"/>
  <c r="E445" i="10" s="1"/>
  <c r="D445" i="10"/>
  <c r="C445" i="6"/>
  <c r="B445" i="6"/>
  <c r="B445" i="10" s="1"/>
  <c r="E444" i="6"/>
  <c r="E444" i="10" s="1"/>
  <c r="D444" i="10"/>
  <c r="C444" i="6"/>
  <c r="C444" i="10" s="1"/>
  <c r="B444" i="6"/>
  <c r="E443" i="6"/>
  <c r="E443" i="10" s="1"/>
  <c r="D443" i="10"/>
  <c r="C443" i="6"/>
  <c r="B443" i="6"/>
  <c r="B443" i="10" s="1"/>
  <c r="E442" i="6"/>
  <c r="E442" i="10" s="1"/>
  <c r="D442" i="10"/>
  <c r="C442" i="6"/>
  <c r="C442" i="10" s="1"/>
  <c r="B442" i="6"/>
  <c r="E441" i="6"/>
  <c r="E441" i="10" s="1"/>
  <c r="D441" i="10"/>
  <c r="C441" i="6"/>
  <c r="C441" i="10" s="1"/>
  <c r="B441" i="6"/>
  <c r="B441" i="10" s="1"/>
  <c r="E440" i="6"/>
  <c r="E440" i="10" s="1"/>
  <c r="D440" i="10"/>
  <c r="C440" i="6"/>
  <c r="C440" i="10" s="1"/>
  <c r="B440" i="6"/>
  <c r="B440" i="10" s="1"/>
  <c r="E439" i="6"/>
  <c r="E439" i="10" s="1"/>
  <c r="D439" i="10"/>
  <c r="C439" i="6"/>
  <c r="C439" i="10" s="1"/>
  <c r="B439" i="6"/>
  <c r="B439" i="10" s="1"/>
  <c r="E438" i="6"/>
  <c r="E438" i="10" s="1"/>
  <c r="D438" i="10"/>
  <c r="C438" i="6"/>
  <c r="C438" i="10" s="1"/>
  <c r="B438" i="6"/>
  <c r="B438" i="10" s="1"/>
  <c r="E437" i="6"/>
  <c r="E437" i="10" s="1"/>
  <c r="D437" i="10"/>
  <c r="C437" i="6"/>
  <c r="B437" i="6"/>
  <c r="B437" i="10" s="1"/>
  <c r="E436" i="6"/>
  <c r="E436" i="10" s="1"/>
  <c r="D436" i="10"/>
  <c r="C436" i="6"/>
  <c r="C436" i="10" s="1"/>
  <c r="B436" i="6"/>
  <c r="E435" i="6"/>
  <c r="E435" i="10" s="1"/>
  <c r="D435" i="10"/>
  <c r="C435" i="6"/>
  <c r="B435" i="6"/>
  <c r="B435" i="10" s="1"/>
  <c r="E434" i="6"/>
  <c r="E434" i="10" s="1"/>
  <c r="D434" i="10"/>
  <c r="C434" i="6"/>
  <c r="C434" i="10" s="1"/>
  <c r="B434" i="6"/>
  <c r="B434" i="10" s="1"/>
  <c r="E433" i="6"/>
  <c r="E433" i="10" s="1"/>
  <c r="D433" i="10"/>
  <c r="C433" i="6"/>
  <c r="C433" i="10" s="1"/>
  <c r="B433" i="6"/>
  <c r="B433" i="10" s="1"/>
  <c r="E432" i="6"/>
  <c r="E432" i="10" s="1"/>
  <c r="D432" i="10"/>
  <c r="C432" i="6"/>
  <c r="C432" i="10" s="1"/>
  <c r="B432" i="6"/>
  <c r="E431" i="6"/>
  <c r="E431" i="10" s="1"/>
  <c r="D431" i="10"/>
  <c r="C431" i="6"/>
  <c r="C431" i="10" s="1"/>
  <c r="B431" i="6"/>
  <c r="E430" i="6"/>
  <c r="E430" i="10" s="1"/>
  <c r="D430" i="10"/>
  <c r="C430" i="6"/>
  <c r="C430" i="10" s="1"/>
  <c r="B430" i="6"/>
  <c r="E429" i="6"/>
  <c r="E429" i="10" s="1"/>
  <c r="D429" i="10"/>
  <c r="C429" i="6"/>
  <c r="B429" i="6"/>
  <c r="B429" i="10" s="1"/>
  <c r="E428" i="6"/>
  <c r="E428" i="10" s="1"/>
  <c r="D428" i="10"/>
  <c r="C428" i="6"/>
  <c r="C428" i="10" s="1"/>
  <c r="B428" i="6"/>
  <c r="E427" i="6"/>
  <c r="E427" i="10" s="1"/>
  <c r="D427" i="10"/>
  <c r="C427" i="6"/>
  <c r="C427" i="10" s="1"/>
  <c r="B427" i="6"/>
  <c r="B427" i="10" s="1"/>
  <c r="E426" i="6"/>
  <c r="E426" i="10" s="1"/>
  <c r="D426" i="10"/>
  <c r="C426" i="6"/>
  <c r="C426" i="10" s="1"/>
  <c r="B426" i="6"/>
  <c r="E425" i="6"/>
  <c r="E425" i="10" s="1"/>
  <c r="D425" i="10"/>
  <c r="C425" i="6"/>
  <c r="C425" i="10" s="1"/>
  <c r="B425" i="6"/>
  <c r="B425" i="10" s="1"/>
  <c r="E424" i="6"/>
  <c r="E424" i="10" s="1"/>
  <c r="D424" i="10"/>
  <c r="C424" i="6"/>
  <c r="C424" i="10" s="1"/>
  <c r="B424" i="6"/>
  <c r="B424" i="10" s="1"/>
  <c r="E423" i="6"/>
  <c r="E423" i="10" s="1"/>
  <c r="D423" i="10"/>
  <c r="C423" i="6"/>
  <c r="B423" i="6"/>
  <c r="B423" i="10" s="1"/>
  <c r="E422" i="6"/>
  <c r="E422" i="10" s="1"/>
  <c r="D422" i="10"/>
  <c r="C422" i="6"/>
  <c r="C422" i="10" s="1"/>
  <c r="B422" i="6"/>
  <c r="E421" i="6"/>
  <c r="E421" i="10" s="1"/>
  <c r="D421" i="10"/>
  <c r="C421" i="6"/>
  <c r="B421" i="6"/>
  <c r="B421" i="10" s="1"/>
  <c r="E420" i="6"/>
  <c r="E420" i="10" s="1"/>
  <c r="D420" i="10"/>
  <c r="C420" i="6"/>
  <c r="C420" i="10" s="1"/>
  <c r="B420" i="6"/>
  <c r="E419" i="6"/>
  <c r="E419" i="10" s="1"/>
  <c r="D419" i="10"/>
  <c r="C419" i="6"/>
  <c r="B419" i="6"/>
  <c r="B419" i="10" s="1"/>
  <c r="E418" i="6"/>
  <c r="E418" i="10" s="1"/>
  <c r="D418" i="10"/>
  <c r="C418" i="6"/>
  <c r="C418" i="10" s="1"/>
  <c r="B418" i="6"/>
  <c r="E417" i="6"/>
  <c r="E417" i="10" s="1"/>
  <c r="D417" i="10"/>
  <c r="C417" i="6"/>
  <c r="C417" i="10" s="1"/>
  <c r="B417" i="6"/>
  <c r="B417" i="10" s="1"/>
  <c r="E416" i="6"/>
  <c r="E416" i="10" s="1"/>
  <c r="D416" i="10"/>
  <c r="C416" i="6"/>
  <c r="C416" i="10" s="1"/>
  <c r="B416" i="6"/>
  <c r="E415" i="6"/>
  <c r="E415" i="10" s="1"/>
  <c r="D415" i="10"/>
  <c r="C415" i="6"/>
  <c r="C415" i="10" s="1"/>
  <c r="B415" i="6"/>
  <c r="E414" i="6"/>
  <c r="E414" i="10" s="1"/>
  <c r="D414" i="10"/>
  <c r="C414" i="6"/>
  <c r="C414" i="10" s="1"/>
  <c r="B414" i="6"/>
  <c r="E413" i="6"/>
  <c r="E413" i="10" s="1"/>
  <c r="D413" i="10"/>
  <c r="C413" i="6"/>
  <c r="C413" i="10" s="1"/>
  <c r="B413" i="6"/>
  <c r="B413" i="10" s="1"/>
  <c r="E412" i="6"/>
  <c r="E412" i="10" s="1"/>
  <c r="D412" i="10"/>
  <c r="C412" i="6"/>
  <c r="C412" i="10" s="1"/>
  <c r="B412" i="6"/>
  <c r="E411" i="6"/>
  <c r="E411" i="10" s="1"/>
  <c r="D411" i="10"/>
  <c r="C411" i="6"/>
  <c r="C411" i="10" s="1"/>
  <c r="B411" i="6"/>
  <c r="B411" i="10" s="1"/>
  <c r="E410" i="6"/>
  <c r="E410" i="10" s="1"/>
  <c r="D410" i="10"/>
  <c r="C410" i="6"/>
  <c r="C410" i="10" s="1"/>
  <c r="B410" i="6"/>
  <c r="E409" i="6"/>
  <c r="E409" i="10" s="1"/>
  <c r="D409" i="10"/>
  <c r="C409" i="6"/>
  <c r="C409" i="10" s="1"/>
  <c r="B409" i="6"/>
  <c r="E408" i="6"/>
  <c r="E408" i="10" s="1"/>
  <c r="D408" i="10"/>
  <c r="C408" i="6"/>
  <c r="C408" i="10" s="1"/>
  <c r="B408" i="6"/>
  <c r="B408" i="10" s="1"/>
  <c r="E407" i="6"/>
  <c r="E407" i="10" s="1"/>
  <c r="D407" i="10"/>
  <c r="C407" i="6"/>
  <c r="B407" i="6"/>
  <c r="B407" i="10" s="1"/>
  <c r="E406" i="6"/>
  <c r="E406" i="10" s="1"/>
  <c r="D406" i="10"/>
  <c r="C406" i="6"/>
  <c r="C406" i="10" s="1"/>
  <c r="B406" i="6"/>
  <c r="E405" i="6"/>
  <c r="E405" i="10" s="1"/>
  <c r="D405" i="10"/>
  <c r="C405" i="6"/>
  <c r="C405" i="10" s="1"/>
  <c r="B405" i="6"/>
  <c r="B405" i="10" s="1"/>
  <c r="E404" i="6"/>
  <c r="E404" i="10" s="1"/>
  <c r="D404" i="10"/>
  <c r="C404" i="6"/>
  <c r="C404" i="10" s="1"/>
  <c r="B404" i="6"/>
  <c r="B404" i="10" s="1"/>
  <c r="E403" i="6"/>
  <c r="E403" i="10" s="1"/>
  <c r="D403" i="10"/>
  <c r="C403" i="6"/>
  <c r="B403" i="6"/>
  <c r="B403" i="10" s="1"/>
  <c r="E402" i="6"/>
  <c r="E402" i="10" s="1"/>
  <c r="D402" i="10"/>
  <c r="C402" i="6"/>
  <c r="C402" i="10" s="1"/>
  <c r="B402" i="6"/>
  <c r="E401" i="6"/>
  <c r="E401" i="10" s="1"/>
  <c r="D401" i="10"/>
  <c r="C401" i="6"/>
  <c r="C401" i="10" s="1"/>
  <c r="B401" i="6"/>
  <c r="E400" i="6"/>
  <c r="E400" i="10" s="1"/>
  <c r="D400" i="10"/>
  <c r="C400" i="6"/>
  <c r="C400" i="10" s="1"/>
  <c r="B400" i="6"/>
  <c r="E399" i="6"/>
  <c r="E399" i="10" s="1"/>
  <c r="D399" i="10"/>
  <c r="C399" i="6"/>
  <c r="C399" i="10" s="1"/>
  <c r="B399" i="6"/>
  <c r="B399" i="10" s="1"/>
  <c r="E398" i="6"/>
  <c r="E398" i="10" s="1"/>
  <c r="D398" i="10"/>
  <c r="C398" i="6"/>
  <c r="C398" i="10" s="1"/>
  <c r="B398" i="6"/>
  <c r="E397" i="6"/>
  <c r="E397" i="10" s="1"/>
  <c r="D397" i="10"/>
  <c r="C397" i="6"/>
  <c r="B397" i="6"/>
  <c r="B397" i="10" s="1"/>
  <c r="E396" i="6"/>
  <c r="E396" i="10" s="1"/>
  <c r="D396" i="10"/>
  <c r="C396" i="6"/>
  <c r="C396" i="10" s="1"/>
  <c r="B396" i="6"/>
  <c r="E395" i="6"/>
  <c r="E395" i="10" s="1"/>
  <c r="D395" i="10"/>
  <c r="C395" i="6"/>
  <c r="C395" i="10" s="1"/>
  <c r="B395" i="6"/>
  <c r="B395" i="10" s="1"/>
  <c r="E394" i="6"/>
  <c r="E394" i="10" s="1"/>
  <c r="D394" i="10"/>
  <c r="C394" i="6"/>
  <c r="C394" i="10" s="1"/>
  <c r="B394" i="6"/>
  <c r="E393" i="6"/>
  <c r="E393" i="10" s="1"/>
  <c r="D393" i="10"/>
  <c r="C393" i="6"/>
  <c r="C393" i="10" s="1"/>
  <c r="B393" i="6"/>
  <c r="E392" i="6"/>
  <c r="E392" i="10" s="1"/>
  <c r="D392" i="10"/>
  <c r="C392" i="6"/>
  <c r="C392" i="10" s="1"/>
  <c r="B392" i="6"/>
  <c r="B392" i="10" s="1"/>
  <c r="E391" i="6"/>
  <c r="E391" i="10" s="1"/>
  <c r="D391" i="10"/>
  <c r="C391" i="6"/>
  <c r="B391" i="6"/>
  <c r="B391" i="10" s="1"/>
  <c r="E390" i="6"/>
  <c r="E390" i="10" s="1"/>
  <c r="D390" i="10"/>
  <c r="C390" i="6"/>
  <c r="C390" i="10" s="1"/>
  <c r="B390" i="6"/>
  <c r="E389" i="6"/>
  <c r="E389" i="10" s="1"/>
  <c r="D389" i="10"/>
  <c r="C389" i="6"/>
  <c r="C389" i="10" s="1"/>
  <c r="B389" i="6"/>
  <c r="B389" i="10" s="1"/>
  <c r="E388" i="6"/>
  <c r="E388" i="10" s="1"/>
  <c r="D388" i="10"/>
  <c r="C388" i="6"/>
  <c r="C388" i="10" s="1"/>
  <c r="B388" i="6"/>
  <c r="E387" i="6"/>
  <c r="E387" i="10" s="1"/>
  <c r="D387" i="10"/>
  <c r="C387" i="6"/>
  <c r="B387" i="6"/>
  <c r="B387" i="10" s="1"/>
  <c r="E386" i="6"/>
  <c r="E386" i="10" s="1"/>
  <c r="D386" i="10"/>
  <c r="C386" i="6"/>
  <c r="C386" i="10" s="1"/>
  <c r="B386" i="6"/>
  <c r="E385" i="6"/>
  <c r="E385" i="10" s="1"/>
  <c r="D385" i="10"/>
  <c r="C385" i="6"/>
  <c r="C385" i="10" s="1"/>
  <c r="B385" i="6"/>
  <c r="E384" i="6"/>
  <c r="E384" i="10" s="1"/>
  <c r="D384" i="10"/>
  <c r="C384" i="6"/>
  <c r="C384" i="10" s="1"/>
  <c r="B384" i="6"/>
  <c r="E383" i="6"/>
  <c r="E383" i="10" s="1"/>
  <c r="D383" i="10"/>
  <c r="C383" i="6"/>
  <c r="C383" i="10" s="1"/>
  <c r="B383" i="6"/>
  <c r="E382" i="6"/>
  <c r="E382" i="10" s="1"/>
  <c r="D382" i="10"/>
  <c r="C382" i="6"/>
  <c r="C382" i="10" s="1"/>
  <c r="B382" i="6"/>
  <c r="E381" i="6"/>
  <c r="E381" i="10" s="1"/>
  <c r="D381" i="10"/>
  <c r="C381" i="6"/>
  <c r="B381" i="6"/>
  <c r="B381" i="10" s="1"/>
  <c r="E380" i="6"/>
  <c r="E380" i="10" s="1"/>
  <c r="D380" i="10"/>
  <c r="C380" i="6"/>
  <c r="C380" i="10" s="1"/>
  <c r="B380" i="6"/>
  <c r="E379" i="6"/>
  <c r="E379" i="10" s="1"/>
  <c r="D379" i="10"/>
  <c r="C379" i="6"/>
  <c r="C379" i="10" s="1"/>
  <c r="B379" i="6"/>
  <c r="B379" i="10" s="1"/>
  <c r="E378" i="6"/>
  <c r="E378" i="10" s="1"/>
  <c r="D378" i="10"/>
  <c r="C378" i="6"/>
  <c r="C378" i="10" s="1"/>
  <c r="B378" i="6"/>
  <c r="E377" i="6"/>
  <c r="E377" i="10" s="1"/>
  <c r="D377" i="10"/>
  <c r="C377" i="6"/>
  <c r="C377" i="10" s="1"/>
  <c r="B377" i="6"/>
  <c r="B377" i="10" s="1"/>
  <c r="E376" i="6"/>
  <c r="E376" i="10" s="1"/>
  <c r="D376" i="10"/>
  <c r="C376" i="6"/>
  <c r="C376" i="10" s="1"/>
  <c r="B376" i="6"/>
  <c r="B376" i="10" s="1"/>
  <c r="E375" i="6"/>
  <c r="E375" i="10" s="1"/>
  <c r="D375" i="10"/>
  <c r="C375" i="6"/>
  <c r="C375" i="10" s="1"/>
  <c r="B375" i="6"/>
  <c r="B375" i="10" s="1"/>
  <c r="E374" i="6"/>
  <c r="E374" i="10" s="1"/>
  <c r="D374" i="10"/>
  <c r="C374" i="6"/>
  <c r="C374" i="10" s="1"/>
  <c r="B374" i="6"/>
  <c r="E373" i="6"/>
  <c r="E373" i="10" s="1"/>
  <c r="D373" i="10"/>
  <c r="C373" i="6"/>
  <c r="C373" i="10" s="1"/>
  <c r="B373" i="6"/>
  <c r="B373" i="10" s="1"/>
  <c r="E372" i="6"/>
  <c r="E372" i="10" s="1"/>
  <c r="D372" i="10"/>
  <c r="C372" i="6"/>
  <c r="C372" i="10" s="1"/>
  <c r="B372" i="6"/>
  <c r="B372" i="10" s="1"/>
  <c r="E371" i="6"/>
  <c r="E371" i="10" s="1"/>
  <c r="D371" i="10"/>
  <c r="C371" i="6"/>
  <c r="B371" i="6"/>
  <c r="B371" i="10" s="1"/>
  <c r="E370" i="6"/>
  <c r="E370" i="10" s="1"/>
  <c r="D370" i="10"/>
  <c r="C370" i="6"/>
  <c r="C370" i="10" s="1"/>
  <c r="B370" i="6"/>
  <c r="E369" i="6"/>
  <c r="E369" i="10" s="1"/>
  <c r="D369" i="10"/>
  <c r="C369" i="6"/>
  <c r="B369" i="6"/>
  <c r="B369" i="10" s="1"/>
  <c r="E368" i="6"/>
  <c r="E368" i="10" s="1"/>
  <c r="D368" i="10"/>
  <c r="C368" i="6"/>
  <c r="C368" i="10" s="1"/>
  <c r="B368" i="6"/>
  <c r="E367" i="6"/>
  <c r="E367" i="10" s="1"/>
  <c r="D367" i="10"/>
  <c r="C367" i="6"/>
  <c r="C367" i="10" s="1"/>
  <c r="B367" i="6"/>
  <c r="B367" i="10" s="1"/>
  <c r="E366" i="6"/>
  <c r="E366" i="10" s="1"/>
  <c r="D366" i="10"/>
  <c r="C366" i="6"/>
  <c r="C366" i="10" s="1"/>
  <c r="B366" i="6"/>
  <c r="E365" i="6"/>
  <c r="E365" i="10" s="1"/>
  <c r="D365" i="10"/>
  <c r="C365" i="6"/>
  <c r="B365" i="6"/>
  <c r="B365" i="10" s="1"/>
  <c r="E364" i="6"/>
  <c r="E364" i="10" s="1"/>
  <c r="D364" i="10"/>
  <c r="C364" i="6"/>
  <c r="C364" i="10" s="1"/>
  <c r="B364" i="6"/>
  <c r="E363" i="6"/>
  <c r="E363" i="10" s="1"/>
  <c r="D363" i="10"/>
  <c r="C363" i="6"/>
  <c r="C363" i="10" s="1"/>
  <c r="B363" i="6"/>
  <c r="B363" i="10" s="1"/>
  <c r="E362" i="6"/>
  <c r="E362" i="10" s="1"/>
  <c r="D362" i="10"/>
  <c r="C362" i="6"/>
  <c r="C362" i="10" s="1"/>
  <c r="B362" i="6"/>
  <c r="E361" i="6"/>
  <c r="E361" i="10" s="1"/>
  <c r="D361" i="10"/>
  <c r="C361" i="6"/>
  <c r="C361" i="10" s="1"/>
  <c r="B361" i="6"/>
  <c r="B361" i="10" s="1"/>
  <c r="E360" i="6"/>
  <c r="E360" i="10" s="1"/>
  <c r="D360" i="10"/>
  <c r="C360" i="6"/>
  <c r="C360" i="10" s="1"/>
  <c r="B360" i="6"/>
  <c r="B360" i="10" s="1"/>
  <c r="E359" i="6"/>
  <c r="E359" i="10" s="1"/>
  <c r="D359" i="10"/>
  <c r="C359" i="6"/>
  <c r="B359" i="6"/>
  <c r="B359" i="10" s="1"/>
  <c r="E358" i="6"/>
  <c r="E358" i="10" s="1"/>
  <c r="D358" i="10"/>
  <c r="C358" i="6"/>
  <c r="C358" i="10" s="1"/>
  <c r="B358" i="6"/>
  <c r="E357" i="6"/>
  <c r="E357" i="10" s="1"/>
  <c r="D357" i="10"/>
  <c r="C357" i="6"/>
  <c r="C357" i="10" s="1"/>
  <c r="B357" i="6"/>
  <c r="B357" i="10" s="1"/>
  <c r="E356" i="6"/>
  <c r="E356" i="10" s="1"/>
  <c r="D356" i="10"/>
  <c r="C356" i="6"/>
  <c r="C356" i="10" s="1"/>
  <c r="B356" i="6"/>
  <c r="E355" i="6"/>
  <c r="E355" i="10" s="1"/>
  <c r="D355" i="10"/>
  <c r="C355" i="6"/>
  <c r="B355" i="6"/>
  <c r="B355" i="10" s="1"/>
  <c r="E354" i="6"/>
  <c r="E354" i="10" s="1"/>
  <c r="D354" i="10"/>
  <c r="C354" i="6"/>
  <c r="C354" i="10" s="1"/>
  <c r="B354" i="6"/>
  <c r="E353" i="6"/>
  <c r="E353" i="10" s="1"/>
  <c r="D353" i="10"/>
  <c r="C353" i="6"/>
  <c r="C353" i="10" s="1"/>
  <c r="B353" i="6"/>
  <c r="B353" i="10" s="1"/>
  <c r="E352" i="6"/>
  <c r="E352" i="10" s="1"/>
  <c r="D352" i="10"/>
  <c r="C352" i="6"/>
  <c r="C352" i="10" s="1"/>
  <c r="B352" i="6"/>
  <c r="E351" i="6"/>
  <c r="E351" i="10" s="1"/>
  <c r="D351" i="10"/>
  <c r="C351" i="6"/>
  <c r="C351" i="10" s="1"/>
  <c r="B351" i="6"/>
  <c r="E350" i="6"/>
  <c r="E350" i="10" s="1"/>
  <c r="D350" i="10"/>
  <c r="C350" i="6"/>
  <c r="C350" i="10" s="1"/>
  <c r="B350" i="6"/>
  <c r="E349" i="6"/>
  <c r="E349" i="10" s="1"/>
  <c r="D349" i="10"/>
  <c r="C349" i="6"/>
  <c r="C349" i="10" s="1"/>
  <c r="B349" i="6"/>
  <c r="B349" i="10" s="1"/>
  <c r="E348" i="6"/>
  <c r="E348" i="10" s="1"/>
  <c r="D348" i="10"/>
  <c r="C348" i="6"/>
  <c r="C348" i="10" s="1"/>
  <c r="B348" i="6"/>
  <c r="E347" i="6"/>
  <c r="E347" i="10" s="1"/>
  <c r="D347" i="10"/>
  <c r="C347" i="6"/>
  <c r="C347" i="10" s="1"/>
  <c r="B347" i="6"/>
  <c r="B347" i="10" s="1"/>
  <c r="E346" i="6"/>
  <c r="E346" i="10" s="1"/>
  <c r="D346" i="10"/>
  <c r="C346" i="6"/>
  <c r="C346" i="10" s="1"/>
  <c r="B346" i="6"/>
  <c r="E345" i="6"/>
  <c r="E345" i="10" s="1"/>
  <c r="D345" i="10"/>
  <c r="C345" i="6"/>
  <c r="C345" i="10" s="1"/>
  <c r="B345" i="6"/>
  <c r="E344" i="6"/>
  <c r="E344" i="10" s="1"/>
  <c r="D344" i="10"/>
  <c r="C344" i="6"/>
  <c r="C344" i="10" s="1"/>
  <c r="B344" i="6"/>
  <c r="B344" i="10" s="1"/>
  <c r="E343" i="6"/>
  <c r="E343" i="10" s="1"/>
  <c r="D343" i="10"/>
  <c r="C343" i="6"/>
  <c r="C343" i="10" s="1"/>
  <c r="B343" i="6"/>
  <c r="B343" i="10" s="1"/>
  <c r="E342" i="6"/>
  <c r="E342" i="10" s="1"/>
  <c r="D342" i="10"/>
  <c r="C342" i="6"/>
  <c r="C342" i="10" s="1"/>
  <c r="B342" i="6"/>
  <c r="E341" i="6"/>
  <c r="E341" i="10" s="1"/>
  <c r="D341" i="10"/>
  <c r="C341" i="6"/>
  <c r="C341" i="10" s="1"/>
  <c r="B341" i="6"/>
  <c r="B341" i="10" s="1"/>
  <c r="E340" i="6"/>
  <c r="E340" i="10" s="1"/>
  <c r="D340" i="10"/>
  <c r="C340" i="6"/>
  <c r="C340" i="10" s="1"/>
  <c r="B340" i="6"/>
  <c r="E339" i="6"/>
  <c r="E339" i="10" s="1"/>
  <c r="D339" i="10"/>
  <c r="C339" i="6"/>
  <c r="B339" i="6"/>
  <c r="B339" i="10" s="1"/>
  <c r="E338" i="6"/>
  <c r="E338" i="10" s="1"/>
  <c r="D338" i="10"/>
  <c r="C338" i="6"/>
  <c r="C338" i="10" s="1"/>
  <c r="B338" i="6"/>
  <c r="E337" i="6"/>
  <c r="E337" i="10" s="1"/>
  <c r="D337" i="10"/>
  <c r="C337" i="6"/>
  <c r="C337" i="10" s="1"/>
  <c r="B337" i="6"/>
  <c r="B337" i="10" s="1"/>
  <c r="E336" i="6"/>
  <c r="E336" i="10" s="1"/>
  <c r="D336" i="10"/>
  <c r="C336" i="6"/>
  <c r="C336" i="10" s="1"/>
  <c r="B336" i="6"/>
  <c r="E335" i="6"/>
  <c r="E335" i="10" s="1"/>
  <c r="D335" i="10"/>
  <c r="C335" i="6"/>
  <c r="C335" i="10" s="1"/>
  <c r="B335" i="6"/>
  <c r="B335" i="10" s="1"/>
  <c r="E334" i="6"/>
  <c r="E334" i="10" s="1"/>
  <c r="D334" i="10"/>
  <c r="C334" i="6"/>
  <c r="C334" i="10" s="1"/>
  <c r="B334" i="6"/>
  <c r="E333" i="6"/>
  <c r="E333" i="10" s="1"/>
  <c r="D333" i="10"/>
  <c r="C333" i="6"/>
  <c r="B333" i="6"/>
  <c r="B333" i="10" s="1"/>
  <c r="E332" i="6"/>
  <c r="E332" i="10" s="1"/>
  <c r="D332" i="10"/>
  <c r="C332" i="6"/>
  <c r="C332" i="10" s="1"/>
  <c r="B332" i="6"/>
  <c r="E331" i="6"/>
  <c r="E331" i="10" s="1"/>
  <c r="D331" i="10"/>
  <c r="C331" i="6"/>
  <c r="B331" i="6"/>
  <c r="B331" i="10" s="1"/>
  <c r="E330" i="6"/>
  <c r="E330" i="10" s="1"/>
  <c r="D330" i="10"/>
  <c r="C330" i="6"/>
  <c r="C330" i="10" s="1"/>
  <c r="B330" i="6"/>
  <c r="E329" i="6"/>
  <c r="E329" i="10" s="1"/>
  <c r="D329" i="10"/>
  <c r="C329" i="6"/>
  <c r="C329" i="10" s="1"/>
  <c r="B329" i="6"/>
  <c r="E328" i="6"/>
  <c r="E328" i="10" s="1"/>
  <c r="D328" i="10"/>
  <c r="C328" i="6"/>
  <c r="C328" i="10" s="1"/>
  <c r="B328" i="6"/>
  <c r="B328" i="10" s="1"/>
  <c r="E327" i="6"/>
  <c r="E327" i="10" s="1"/>
  <c r="D327" i="10"/>
  <c r="C327" i="6"/>
  <c r="B327" i="6"/>
  <c r="B327" i="10" s="1"/>
  <c r="E326" i="6"/>
  <c r="E326" i="10" s="1"/>
  <c r="D326" i="10"/>
  <c r="C326" i="6"/>
  <c r="C326" i="10" s="1"/>
  <c r="B326" i="6"/>
  <c r="E325" i="6"/>
  <c r="E325" i="10" s="1"/>
  <c r="D325" i="10"/>
  <c r="C325" i="6"/>
  <c r="C325" i="10" s="1"/>
  <c r="B325" i="6"/>
  <c r="B325" i="10" s="1"/>
  <c r="E324" i="6"/>
  <c r="E324" i="10" s="1"/>
  <c r="D324" i="10"/>
  <c r="C324" i="6"/>
  <c r="C324" i="10" s="1"/>
  <c r="B324" i="6"/>
  <c r="E323" i="6"/>
  <c r="E323" i="10" s="1"/>
  <c r="D323" i="10"/>
  <c r="C323" i="6"/>
  <c r="B323" i="6"/>
  <c r="B323" i="10" s="1"/>
  <c r="E322" i="6"/>
  <c r="E322" i="10" s="1"/>
  <c r="D322" i="10"/>
  <c r="C322" i="6"/>
  <c r="C322" i="10" s="1"/>
  <c r="B322" i="6"/>
  <c r="E321" i="6"/>
  <c r="E321" i="10" s="1"/>
  <c r="D321" i="10"/>
  <c r="C321" i="6"/>
  <c r="C321" i="10" s="1"/>
  <c r="B321" i="6"/>
  <c r="B321" i="10" s="1"/>
  <c r="E320" i="6"/>
  <c r="E320" i="10" s="1"/>
  <c r="D320" i="10"/>
  <c r="C320" i="6"/>
  <c r="C320" i="10" s="1"/>
  <c r="B320" i="6"/>
  <c r="E319" i="6"/>
  <c r="E319" i="10" s="1"/>
  <c r="D319" i="10"/>
  <c r="C319" i="6"/>
  <c r="C319" i="10" s="1"/>
  <c r="B319" i="6"/>
  <c r="E318" i="6"/>
  <c r="E318" i="10" s="1"/>
  <c r="D318" i="10"/>
  <c r="C318" i="6"/>
  <c r="C318" i="10" s="1"/>
  <c r="B318" i="6"/>
  <c r="E317" i="6"/>
  <c r="E317" i="10" s="1"/>
  <c r="D317" i="10"/>
  <c r="C317" i="6"/>
  <c r="C317" i="10" s="1"/>
  <c r="B317" i="6"/>
  <c r="B317" i="10" s="1"/>
  <c r="E316" i="6"/>
  <c r="E316" i="10" s="1"/>
  <c r="D316" i="10"/>
  <c r="C316" i="6"/>
  <c r="C316" i="10" s="1"/>
  <c r="B316" i="6"/>
  <c r="E315" i="6"/>
  <c r="E315" i="10" s="1"/>
  <c r="D315" i="10"/>
  <c r="C315" i="6"/>
  <c r="C315" i="10" s="1"/>
  <c r="B315" i="6"/>
  <c r="B315" i="10" s="1"/>
  <c r="E314" i="6"/>
  <c r="E314" i="10" s="1"/>
  <c r="D314" i="10"/>
  <c r="C314" i="6"/>
  <c r="C314" i="10" s="1"/>
  <c r="B314" i="6"/>
  <c r="E313" i="6"/>
  <c r="E313" i="10" s="1"/>
  <c r="D313" i="10"/>
  <c r="C313" i="6"/>
  <c r="C313" i="10" s="1"/>
  <c r="B313" i="6"/>
  <c r="B313" i="10" s="1"/>
  <c r="E312" i="6"/>
  <c r="E312" i="10" s="1"/>
  <c r="D312" i="10"/>
  <c r="C312" i="6"/>
  <c r="C312" i="10" s="1"/>
  <c r="B312" i="6"/>
  <c r="B312" i="10" s="1"/>
  <c r="E311" i="6"/>
  <c r="E311" i="10" s="1"/>
  <c r="D311" i="10"/>
  <c r="C311" i="6"/>
  <c r="B311" i="6"/>
  <c r="B311" i="10" s="1"/>
  <c r="E310" i="6"/>
  <c r="E310" i="10" s="1"/>
  <c r="D310" i="10"/>
  <c r="C310" i="6"/>
  <c r="C310" i="10" s="1"/>
  <c r="B310" i="6"/>
  <c r="E309" i="6"/>
  <c r="E309" i="10" s="1"/>
  <c r="D309" i="10"/>
  <c r="C309" i="6"/>
  <c r="C309" i="10" s="1"/>
  <c r="B309" i="6"/>
  <c r="B309" i="10" s="1"/>
  <c r="E308" i="6"/>
  <c r="E308" i="10" s="1"/>
  <c r="D308" i="10"/>
  <c r="C308" i="6"/>
  <c r="C308" i="10" s="1"/>
  <c r="B308" i="6"/>
  <c r="E307" i="6"/>
  <c r="E307" i="10" s="1"/>
  <c r="D307" i="10"/>
  <c r="C307" i="6"/>
  <c r="B307" i="6"/>
  <c r="B307" i="10" s="1"/>
  <c r="E306" i="6"/>
  <c r="E306" i="10" s="1"/>
  <c r="D306" i="10"/>
  <c r="C306" i="6"/>
  <c r="C306" i="10" s="1"/>
  <c r="B306" i="6"/>
  <c r="E305" i="6"/>
  <c r="E305" i="10" s="1"/>
  <c r="D305" i="10"/>
  <c r="C305" i="6"/>
  <c r="C305" i="10" s="1"/>
  <c r="B305" i="6"/>
  <c r="E304" i="6"/>
  <c r="E304" i="10" s="1"/>
  <c r="D304" i="10"/>
  <c r="C304" i="6"/>
  <c r="C304" i="10" s="1"/>
  <c r="B304" i="6"/>
  <c r="E303" i="6"/>
  <c r="E303" i="10" s="1"/>
  <c r="D303" i="10"/>
  <c r="C303" i="6"/>
  <c r="C303" i="10" s="1"/>
  <c r="B303" i="6"/>
  <c r="B303" i="10" s="1"/>
  <c r="E302" i="6"/>
  <c r="E302" i="10" s="1"/>
  <c r="D302" i="10"/>
  <c r="C302" i="6"/>
  <c r="C302" i="10" s="1"/>
  <c r="B302" i="6"/>
  <c r="E301" i="6"/>
  <c r="E301" i="10" s="1"/>
  <c r="D301" i="10"/>
  <c r="C301" i="6"/>
  <c r="B301" i="6"/>
  <c r="B301" i="10" s="1"/>
  <c r="E300" i="6"/>
  <c r="E300" i="10" s="1"/>
  <c r="D300" i="10"/>
  <c r="C300" i="6"/>
  <c r="C300" i="10" s="1"/>
  <c r="B300" i="6"/>
  <c r="E299" i="6"/>
  <c r="E299" i="10" s="1"/>
  <c r="D299" i="10"/>
  <c r="C299" i="6"/>
  <c r="B299" i="6"/>
  <c r="B299" i="10" s="1"/>
  <c r="E298" i="6"/>
  <c r="E298" i="10" s="1"/>
  <c r="D298" i="10"/>
  <c r="C298" i="6"/>
  <c r="C298" i="10" s="1"/>
  <c r="B298" i="6"/>
  <c r="E297" i="6"/>
  <c r="E297" i="10" s="1"/>
  <c r="D297" i="10"/>
  <c r="C297" i="6"/>
  <c r="C297" i="10" s="1"/>
  <c r="B297" i="6"/>
  <c r="E296" i="6"/>
  <c r="E296" i="10" s="1"/>
  <c r="D296" i="10"/>
  <c r="C296" i="6"/>
  <c r="C296" i="10" s="1"/>
  <c r="B296" i="6"/>
  <c r="B296" i="10" s="1"/>
  <c r="E295" i="6"/>
  <c r="E295" i="10" s="1"/>
  <c r="D295" i="10"/>
  <c r="C295" i="6"/>
  <c r="C295" i="10" s="1"/>
  <c r="B295" i="6"/>
  <c r="B295" i="10" s="1"/>
  <c r="E294" i="6"/>
  <c r="E294" i="10" s="1"/>
  <c r="D294" i="10"/>
  <c r="C294" i="6"/>
  <c r="C294" i="10" s="1"/>
  <c r="B294" i="6"/>
  <c r="E293" i="6"/>
  <c r="E293" i="10" s="1"/>
  <c r="D293" i="10"/>
  <c r="C293" i="6"/>
  <c r="C293" i="10" s="1"/>
  <c r="B293" i="6"/>
  <c r="B293" i="10" s="1"/>
  <c r="E292" i="6"/>
  <c r="E292" i="10" s="1"/>
  <c r="D292" i="10"/>
  <c r="C292" i="6"/>
  <c r="C292" i="10" s="1"/>
  <c r="B292" i="6"/>
  <c r="E291" i="6"/>
  <c r="E291" i="10" s="1"/>
  <c r="D291" i="10"/>
  <c r="C291" i="6"/>
  <c r="B291" i="6"/>
  <c r="B291" i="10" s="1"/>
  <c r="E290" i="6"/>
  <c r="E290" i="10" s="1"/>
  <c r="D290" i="10"/>
  <c r="C290" i="6"/>
  <c r="C290" i="10" s="1"/>
  <c r="B290" i="6"/>
  <c r="E289" i="6"/>
  <c r="E289" i="10" s="1"/>
  <c r="D289" i="10"/>
  <c r="C289" i="6"/>
  <c r="C289" i="10" s="1"/>
  <c r="B289" i="6"/>
  <c r="B289" i="10" s="1"/>
  <c r="E288" i="6"/>
  <c r="E288" i="10" s="1"/>
  <c r="D288" i="10"/>
  <c r="C288" i="6"/>
  <c r="C288" i="10" s="1"/>
  <c r="B288" i="6"/>
  <c r="E287" i="6"/>
  <c r="E287" i="10" s="1"/>
  <c r="D287" i="10"/>
  <c r="C287" i="6"/>
  <c r="C287" i="10" s="1"/>
  <c r="B287" i="6"/>
  <c r="E286" i="6"/>
  <c r="E286" i="10" s="1"/>
  <c r="D286" i="10"/>
  <c r="C286" i="6"/>
  <c r="C286" i="10" s="1"/>
  <c r="B286" i="6"/>
  <c r="E285" i="6"/>
  <c r="E285" i="10" s="1"/>
  <c r="D285" i="10"/>
  <c r="C285" i="6"/>
  <c r="B285" i="6"/>
  <c r="B285" i="10" s="1"/>
  <c r="E284" i="6"/>
  <c r="E284" i="10" s="1"/>
  <c r="D284" i="10"/>
  <c r="C284" i="6"/>
  <c r="C284" i="10" s="1"/>
  <c r="B284" i="6"/>
  <c r="E283" i="6"/>
  <c r="E283" i="10" s="1"/>
  <c r="D283" i="10"/>
  <c r="C283" i="6"/>
  <c r="B283" i="6"/>
  <c r="B283" i="10" s="1"/>
  <c r="E282" i="6"/>
  <c r="E282" i="10" s="1"/>
  <c r="D282" i="10"/>
  <c r="C282" i="6"/>
  <c r="C282" i="10" s="1"/>
  <c r="B282" i="6"/>
  <c r="E281" i="6"/>
  <c r="E281" i="10" s="1"/>
  <c r="D281" i="10"/>
  <c r="C281" i="6"/>
  <c r="C281" i="10" s="1"/>
  <c r="B281" i="6"/>
  <c r="B281" i="10" s="1"/>
  <c r="E280" i="6"/>
  <c r="E280" i="10" s="1"/>
  <c r="D280" i="10"/>
  <c r="C280" i="6"/>
  <c r="C280" i="10" s="1"/>
  <c r="B280" i="6"/>
  <c r="B280" i="10" s="1"/>
  <c r="E279" i="6"/>
  <c r="E279" i="10" s="1"/>
  <c r="D279" i="10"/>
  <c r="C279" i="6"/>
  <c r="B279" i="6"/>
  <c r="B279" i="10" s="1"/>
  <c r="E278" i="6"/>
  <c r="E278" i="10" s="1"/>
  <c r="D278" i="10"/>
  <c r="C278" i="6"/>
  <c r="C278" i="10" s="1"/>
  <c r="B278" i="6"/>
  <c r="E277" i="6"/>
  <c r="E277" i="10" s="1"/>
  <c r="D277" i="10"/>
  <c r="C277" i="6"/>
  <c r="C277" i="10" s="1"/>
  <c r="B277" i="6"/>
  <c r="B277" i="10" s="1"/>
  <c r="E276" i="6"/>
  <c r="E276" i="10" s="1"/>
  <c r="D276" i="10"/>
  <c r="C276" i="6"/>
  <c r="C276" i="10" s="1"/>
  <c r="B276" i="6"/>
  <c r="E275" i="6"/>
  <c r="E275" i="10" s="1"/>
  <c r="D275" i="10"/>
  <c r="C275" i="6"/>
  <c r="B275" i="6"/>
  <c r="B275" i="10" s="1"/>
  <c r="E274" i="6"/>
  <c r="E274" i="10" s="1"/>
  <c r="D274" i="10"/>
  <c r="C274" i="6"/>
  <c r="C274" i="10" s="1"/>
  <c r="B274" i="6"/>
  <c r="E273" i="6"/>
  <c r="E273" i="10" s="1"/>
  <c r="D273" i="10"/>
  <c r="C273" i="6"/>
  <c r="C273" i="10" s="1"/>
  <c r="B273" i="6"/>
  <c r="B273" i="10" s="1"/>
  <c r="E272" i="6"/>
  <c r="E272" i="10" s="1"/>
  <c r="D272" i="10"/>
  <c r="C272" i="6"/>
  <c r="C272" i="10" s="1"/>
  <c r="B272" i="6"/>
  <c r="E271" i="6"/>
  <c r="E271" i="10" s="1"/>
  <c r="D271" i="10"/>
  <c r="C271" i="6"/>
  <c r="C271" i="10" s="1"/>
  <c r="B271" i="6"/>
  <c r="B271" i="10" s="1"/>
  <c r="E270" i="6"/>
  <c r="E270" i="10" s="1"/>
  <c r="D270" i="10"/>
  <c r="C270" i="6"/>
  <c r="C270" i="10" s="1"/>
  <c r="B270" i="6"/>
  <c r="E269" i="6"/>
  <c r="E269" i="10" s="1"/>
  <c r="D269" i="10"/>
  <c r="C269" i="6"/>
  <c r="B269" i="6"/>
  <c r="B269" i="10" s="1"/>
  <c r="E268" i="6"/>
  <c r="E268" i="10" s="1"/>
  <c r="D268" i="10"/>
  <c r="C268" i="6"/>
  <c r="C268" i="10" s="1"/>
  <c r="B268" i="6"/>
  <c r="E267" i="6"/>
  <c r="E267" i="10" s="1"/>
  <c r="D267" i="10"/>
  <c r="C267" i="6"/>
  <c r="C267" i="10" s="1"/>
  <c r="B267" i="6"/>
  <c r="B267" i="10" s="1"/>
  <c r="E266" i="6"/>
  <c r="E266" i="10" s="1"/>
  <c r="D266" i="10"/>
  <c r="C266" i="6"/>
  <c r="C266" i="10" s="1"/>
  <c r="B266" i="6"/>
  <c r="E265" i="6"/>
  <c r="E265" i="10" s="1"/>
  <c r="D265" i="10"/>
  <c r="C265" i="6"/>
  <c r="C265" i="10" s="1"/>
  <c r="B265" i="6"/>
  <c r="B265" i="10" s="1"/>
  <c r="E264" i="6"/>
  <c r="E264" i="10" s="1"/>
  <c r="D264" i="10"/>
  <c r="C264" i="6"/>
  <c r="C264" i="10" s="1"/>
  <c r="B264" i="6"/>
  <c r="B264" i="10" s="1"/>
  <c r="E263" i="6"/>
  <c r="E263" i="10" s="1"/>
  <c r="D263" i="10"/>
  <c r="C263" i="6"/>
  <c r="B263" i="6"/>
  <c r="B263" i="10" s="1"/>
  <c r="E262" i="6"/>
  <c r="E262" i="10" s="1"/>
  <c r="D262" i="10"/>
  <c r="C262" i="6"/>
  <c r="C262" i="10" s="1"/>
  <c r="B262" i="6"/>
  <c r="E261" i="6"/>
  <c r="E261" i="10" s="1"/>
  <c r="D261" i="10"/>
  <c r="C261" i="6"/>
  <c r="C261" i="10" s="1"/>
  <c r="B261" i="6"/>
  <c r="B261" i="10" s="1"/>
  <c r="E260" i="6"/>
  <c r="E260" i="10" s="1"/>
  <c r="D260" i="10"/>
  <c r="C260" i="6"/>
  <c r="C260" i="10" s="1"/>
  <c r="B260" i="6"/>
  <c r="E259" i="6"/>
  <c r="E259" i="10" s="1"/>
  <c r="D259" i="10"/>
  <c r="C259" i="6"/>
  <c r="B259" i="6"/>
  <c r="B259" i="10" s="1"/>
  <c r="E258" i="6"/>
  <c r="E258" i="10" s="1"/>
  <c r="D258" i="10"/>
  <c r="C258" i="6"/>
  <c r="C258" i="10" s="1"/>
  <c r="B258" i="6"/>
  <c r="E257" i="6"/>
  <c r="E257" i="10" s="1"/>
  <c r="D257" i="10"/>
  <c r="C257" i="6"/>
  <c r="C257" i="10" s="1"/>
  <c r="B257" i="6"/>
  <c r="B257" i="10" s="1"/>
  <c r="E256" i="6"/>
  <c r="E256" i="10" s="1"/>
  <c r="D256" i="10"/>
  <c r="C256" i="6"/>
  <c r="C256" i="10" s="1"/>
  <c r="B256" i="6"/>
  <c r="E255" i="6"/>
  <c r="E255" i="10" s="1"/>
  <c r="D255" i="10"/>
  <c r="C255" i="6"/>
  <c r="C255" i="10" s="1"/>
  <c r="B255" i="6"/>
  <c r="E254" i="6"/>
  <c r="E254" i="10" s="1"/>
  <c r="D254" i="10"/>
  <c r="C254" i="6"/>
  <c r="C254" i="10" s="1"/>
  <c r="B254" i="6"/>
  <c r="E253" i="6"/>
  <c r="E253" i="10" s="1"/>
  <c r="D253" i="10"/>
  <c r="C253" i="6"/>
  <c r="B253" i="6"/>
  <c r="B253" i="10" s="1"/>
  <c r="E252" i="6"/>
  <c r="E252" i="10" s="1"/>
  <c r="D252" i="10"/>
  <c r="C252" i="6"/>
  <c r="C252" i="10" s="1"/>
  <c r="B252" i="6"/>
  <c r="E251" i="6"/>
  <c r="E251" i="10" s="1"/>
  <c r="D251" i="10"/>
  <c r="C251" i="6"/>
  <c r="B251" i="6"/>
  <c r="B251" i="10" s="1"/>
  <c r="E250" i="6"/>
  <c r="E250" i="10" s="1"/>
  <c r="D250" i="10"/>
  <c r="C250" i="6"/>
  <c r="C250" i="10" s="1"/>
  <c r="B250" i="6"/>
  <c r="E249" i="6"/>
  <c r="E249" i="10" s="1"/>
  <c r="D249" i="10"/>
  <c r="C249" i="6"/>
  <c r="C249" i="10" s="1"/>
  <c r="B249" i="6"/>
  <c r="E248" i="6"/>
  <c r="E248" i="10" s="1"/>
  <c r="D248" i="10"/>
  <c r="C248" i="6"/>
  <c r="C248" i="10" s="1"/>
  <c r="B248" i="6"/>
  <c r="B248" i="10" s="1"/>
  <c r="E247" i="6"/>
  <c r="E247" i="10" s="1"/>
  <c r="D247" i="10"/>
  <c r="C247" i="6"/>
  <c r="B247" i="6"/>
  <c r="B247" i="10" s="1"/>
  <c r="E246" i="6"/>
  <c r="E246" i="10" s="1"/>
  <c r="D246" i="10"/>
  <c r="C246" i="6"/>
  <c r="C246" i="10" s="1"/>
  <c r="B246" i="6"/>
  <c r="E245" i="6"/>
  <c r="E245" i="10" s="1"/>
  <c r="D245" i="10"/>
  <c r="C245" i="6"/>
  <c r="C245" i="10" s="1"/>
  <c r="B245" i="6"/>
  <c r="B245" i="10" s="1"/>
  <c r="E244" i="6"/>
  <c r="E244" i="10" s="1"/>
  <c r="D244" i="10"/>
  <c r="C244" i="6"/>
  <c r="C244" i="10" s="1"/>
  <c r="B244" i="6"/>
  <c r="E243" i="6"/>
  <c r="E243" i="10" s="1"/>
  <c r="D243" i="10"/>
  <c r="C243" i="6"/>
  <c r="B243" i="6"/>
  <c r="B243" i="10" s="1"/>
  <c r="E242" i="6"/>
  <c r="E242" i="10" s="1"/>
  <c r="D242" i="10"/>
  <c r="C242" i="6"/>
  <c r="C242" i="10" s="1"/>
  <c r="B242" i="6"/>
  <c r="E241" i="6"/>
  <c r="E241" i="10" s="1"/>
  <c r="D241" i="10"/>
  <c r="C241" i="6"/>
  <c r="C241" i="10" s="1"/>
  <c r="B241" i="6"/>
  <c r="E240" i="6"/>
  <c r="E240" i="10" s="1"/>
  <c r="D240" i="10"/>
  <c r="C240" i="6"/>
  <c r="C240" i="10" s="1"/>
  <c r="B240" i="6"/>
  <c r="E239" i="6"/>
  <c r="E239" i="10" s="1"/>
  <c r="D239" i="10"/>
  <c r="C239" i="6"/>
  <c r="C239" i="10" s="1"/>
  <c r="B239" i="6"/>
  <c r="B239" i="10" s="1"/>
  <c r="E238" i="6"/>
  <c r="E238" i="10" s="1"/>
  <c r="D238" i="10"/>
  <c r="C238" i="6"/>
  <c r="C238" i="10" s="1"/>
  <c r="B238" i="6"/>
  <c r="E237" i="6"/>
  <c r="E237" i="10" s="1"/>
  <c r="D237" i="10"/>
  <c r="C237" i="6"/>
  <c r="C237" i="10" s="1"/>
  <c r="B237" i="6"/>
  <c r="B237" i="10" s="1"/>
  <c r="E236" i="6"/>
  <c r="E236" i="10" s="1"/>
  <c r="D236" i="10"/>
  <c r="C236" i="6"/>
  <c r="C236" i="10" s="1"/>
  <c r="B236" i="6"/>
  <c r="E235" i="6"/>
  <c r="E235" i="10" s="1"/>
  <c r="D235" i="10"/>
  <c r="C235" i="6"/>
  <c r="C235" i="10" s="1"/>
  <c r="B235" i="6"/>
  <c r="B235" i="10" s="1"/>
  <c r="E234" i="6"/>
  <c r="E234" i="10" s="1"/>
  <c r="D234" i="10"/>
  <c r="C234" i="6"/>
  <c r="C234" i="10" s="1"/>
  <c r="B234" i="6"/>
  <c r="E233" i="6"/>
  <c r="E233" i="10" s="1"/>
  <c r="D233" i="10"/>
  <c r="C233" i="6"/>
  <c r="C233" i="10" s="1"/>
  <c r="B233" i="6"/>
  <c r="E232" i="6"/>
  <c r="E232" i="10" s="1"/>
  <c r="D232" i="10"/>
  <c r="C232" i="6"/>
  <c r="C232" i="10" s="1"/>
  <c r="B232" i="6"/>
  <c r="B232" i="10" s="1"/>
  <c r="E231" i="6"/>
  <c r="E231" i="10" s="1"/>
  <c r="D231" i="10"/>
  <c r="C231" i="6"/>
  <c r="B231" i="6"/>
  <c r="B231" i="10" s="1"/>
  <c r="E230" i="6"/>
  <c r="E230" i="10" s="1"/>
  <c r="D230" i="10"/>
  <c r="C230" i="6"/>
  <c r="C230" i="10" s="1"/>
  <c r="B230" i="6"/>
  <c r="E229" i="6"/>
  <c r="E229" i="10" s="1"/>
  <c r="D229" i="10"/>
  <c r="C229" i="6"/>
  <c r="C229" i="10" s="1"/>
  <c r="B229" i="6"/>
  <c r="B229" i="10" s="1"/>
  <c r="E228" i="6"/>
  <c r="E228" i="10" s="1"/>
  <c r="D228" i="10"/>
  <c r="C228" i="6"/>
  <c r="C228" i="10" s="1"/>
  <c r="B228" i="6"/>
  <c r="E227" i="6"/>
  <c r="E227" i="10" s="1"/>
  <c r="D227" i="10"/>
  <c r="C227" i="6"/>
  <c r="B227" i="6"/>
  <c r="B227" i="10" s="1"/>
  <c r="E226" i="6"/>
  <c r="E226" i="10" s="1"/>
  <c r="D226" i="10"/>
  <c r="C226" i="6"/>
  <c r="C226" i="10" s="1"/>
  <c r="B226" i="6"/>
  <c r="E225" i="6"/>
  <c r="E225" i="10" s="1"/>
  <c r="D225" i="10"/>
  <c r="C225" i="6"/>
  <c r="C225" i="10" s="1"/>
  <c r="B225" i="6"/>
  <c r="B225" i="10" s="1"/>
  <c r="E224" i="6"/>
  <c r="E224" i="10" s="1"/>
  <c r="D224" i="10"/>
  <c r="C224" i="6"/>
  <c r="C224" i="10" s="1"/>
  <c r="B224" i="6"/>
  <c r="E223" i="6"/>
  <c r="E223" i="10" s="1"/>
  <c r="D223" i="10"/>
  <c r="C223" i="6"/>
  <c r="C223" i="10" s="1"/>
  <c r="B223" i="6"/>
  <c r="B223" i="10" s="1"/>
  <c r="E222" i="6"/>
  <c r="E222" i="10" s="1"/>
  <c r="D222" i="10"/>
  <c r="C222" i="6"/>
  <c r="C222" i="10" s="1"/>
  <c r="B222" i="6"/>
  <c r="E221" i="6"/>
  <c r="E221" i="10" s="1"/>
  <c r="D221" i="10"/>
  <c r="C221" i="6"/>
  <c r="B221" i="6"/>
  <c r="B221" i="10" s="1"/>
  <c r="E220" i="6"/>
  <c r="E220" i="10" s="1"/>
  <c r="D220" i="10"/>
  <c r="C220" i="6"/>
  <c r="C220" i="10" s="1"/>
  <c r="B220" i="6"/>
  <c r="E219" i="6"/>
  <c r="E219" i="10" s="1"/>
  <c r="D219" i="10"/>
  <c r="C219" i="6"/>
  <c r="C219" i="10" s="1"/>
  <c r="B219" i="6"/>
  <c r="B219" i="10" s="1"/>
  <c r="E218" i="6"/>
  <c r="E218" i="10" s="1"/>
  <c r="D218" i="10"/>
  <c r="C218" i="6"/>
  <c r="C218" i="10" s="1"/>
  <c r="B218" i="6"/>
  <c r="E217" i="6"/>
  <c r="E217" i="10" s="1"/>
  <c r="D217" i="10"/>
  <c r="C217" i="6"/>
  <c r="C217" i="10" s="1"/>
  <c r="B217" i="6"/>
  <c r="E216" i="6"/>
  <c r="E216" i="10" s="1"/>
  <c r="D216" i="10"/>
  <c r="C216" i="6"/>
  <c r="C216" i="10" s="1"/>
  <c r="B216" i="6"/>
  <c r="B216" i="10" s="1"/>
  <c r="E215" i="6"/>
  <c r="E215" i="10" s="1"/>
  <c r="D215" i="10"/>
  <c r="C215" i="6"/>
  <c r="B215" i="6"/>
  <c r="B215" i="10" s="1"/>
  <c r="E214" i="6"/>
  <c r="E214" i="10" s="1"/>
  <c r="D214" i="10"/>
  <c r="C214" i="6"/>
  <c r="C214" i="10" s="1"/>
  <c r="B214" i="6"/>
  <c r="E213" i="6"/>
  <c r="E213" i="10" s="1"/>
  <c r="D213" i="10"/>
  <c r="C213" i="6"/>
  <c r="C213" i="10" s="1"/>
  <c r="B213" i="6"/>
  <c r="B213" i="10" s="1"/>
  <c r="E212" i="6"/>
  <c r="E212" i="10" s="1"/>
  <c r="D212" i="10"/>
  <c r="C212" i="6"/>
  <c r="C212" i="10" s="1"/>
  <c r="B212" i="6"/>
  <c r="E211" i="6"/>
  <c r="E211" i="10" s="1"/>
  <c r="D211" i="10"/>
  <c r="C211" i="6"/>
  <c r="B211" i="6"/>
  <c r="B211" i="10" s="1"/>
  <c r="E210" i="6"/>
  <c r="E210" i="10" s="1"/>
  <c r="D210" i="10"/>
  <c r="C210" i="6"/>
  <c r="C210" i="10" s="1"/>
  <c r="B210" i="6"/>
  <c r="E209" i="6"/>
  <c r="E209" i="10" s="1"/>
  <c r="D209" i="10"/>
  <c r="C209" i="6"/>
  <c r="C209" i="10" s="1"/>
  <c r="B209" i="6"/>
  <c r="E208" i="6"/>
  <c r="E208" i="10" s="1"/>
  <c r="D208" i="10"/>
  <c r="C208" i="6"/>
  <c r="C208" i="10" s="1"/>
  <c r="B208" i="6"/>
  <c r="E207" i="6"/>
  <c r="E207" i="10" s="1"/>
  <c r="D207" i="10"/>
  <c r="C207" i="6"/>
  <c r="C207" i="10" s="1"/>
  <c r="B207" i="6"/>
  <c r="B207" i="10" s="1"/>
  <c r="E206" i="6"/>
  <c r="E206" i="10" s="1"/>
  <c r="D206" i="10"/>
  <c r="C206" i="6"/>
  <c r="C206" i="10" s="1"/>
  <c r="B206" i="6"/>
  <c r="E205" i="6"/>
  <c r="E205" i="10" s="1"/>
  <c r="D205" i="10"/>
  <c r="C205" i="6"/>
  <c r="B205" i="6"/>
  <c r="B205" i="10" s="1"/>
  <c r="E204" i="6"/>
  <c r="E204" i="10" s="1"/>
  <c r="D204" i="10"/>
  <c r="C204" i="6"/>
  <c r="C204" i="10" s="1"/>
  <c r="B204" i="6"/>
  <c r="E203" i="6"/>
  <c r="E203" i="10" s="1"/>
  <c r="D203" i="10"/>
  <c r="C203" i="6"/>
  <c r="B203" i="6"/>
  <c r="B203" i="10" s="1"/>
  <c r="E202" i="6"/>
  <c r="E202" i="10" s="1"/>
  <c r="D202" i="10"/>
  <c r="C202" i="6"/>
  <c r="C202" i="10" s="1"/>
  <c r="B202" i="6"/>
  <c r="E201" i="6"/>
  <c r="E201" i="10" s="1"/>
  <c r="D201" i="10"/>
  <c r="C201" i="6"/>
  <c r="C201" i="10" s="1"/>
  <c r="B201" i="6"/>
  <c r="E200" i="6"/>
  <c r="E200" i="10" s="1"/>
  <c r="D200" i="10"/>
  <c r="C200" i="6"/>
  <c r="C200" i="10" s="1"/>
  <c r="B200" i="6"/>
  <c r="B200" i="10" s="1"/>
  <c r="E199" i="6"/>
  <c r="E199" i="10" s="1"/>
  <c r="D199" i="10"/>
  <c r="C199" i="6"/>
  <c r="B199" i="6"/>
  <c r="B199" i="10" s="1"/>
  <c r="E198" i="6"/>
  <c r="E198" i="10" s="1"/>
  <c r="D198" i="10"/>
  <c r="C198" i="6"/>
  <c r="C198" i="10" s="1"/>
  <c r="B198" i="6"/>
  <c r="E197" i="6"/>
  <c r="E197" i="10" s="1"/>
  <c r="D197" i="10"/>
  <c r="C197" i="6"/>
  <c r="C197" i="10" s="1"/>
  <c r="B197" i="6"/>
  <c r="B197" i="10" s="1"/>
  <c r="E196" i="6"/>
  <c r="E196" i="10" s="1"/>
  <c r="D196" i="10"/>
  <c r="C196" i="6"/>
  <c r="C196" i="10" s="1"/>
  <c r="B196" i="6"/>
  <c r="E195" i="6"/>
  <c r="E195" i="10" s="1"/>
  <c r="D195" i="10"/>
  <c r="C195" i="6"/>
  <c r="B195" i="6"/>
  <c r="B195" i="10" s="1"/>
  <c r="E194" i="6"/>
  <c r="E194" i="10" s="1"/>
  <c r="D194" i="10"/>
  <c r="C194" i="6"/>
  <c r="C194" i="10" s="1"/>
  <c r="B194" i="6"/>
  <c r="E193" i="6"/>
  <c r="E193" i="10" s="1"/>
  <c r="D193" i="10"/>
  <c r="C193" i="6"/>
  <c r="C193" i="10" s="1"/>
  <c r="B193" i="6"/>
  <c r="B193" i="10" s="1"/>
  <c r="E192" i="6"/>
  <c r="E192" i="10" s="1"/>
  <c r="D192" i="10"/>
  <c r="C192" i="6"/>
  <c r="C192" i="10" s="1"/>
  <c r="B192" i="6"/>
  <c r="E191" i="6"/>
  <c r="E191" i="10" s="1"/>
  <c r="D191" i="10"/>
  <c r="C191" i="6"/>
  <c r="C191" i="10" s="1"/>
  <c r="B191" i="6"/>
  <c r="B191" i="10" s="1"/>
  <c r="E190" i="6"/>
  <c r="E190" i="10" s="1"/>
  <c r="D190" i="10"/>
  <c r="C190" i="6"/>
  <c r="C190" i="10" s="1"/>
  <c r="B190" i="6"/>
  <c r="E189" i="6"/>
  <c r="E189" i="10" s="1"/>
  <c r="D189" i="10"/>
  <c r="C189" i="6"/>
  <c r="B189" i="6"/>
  <c r="B189" i="10" s="1"/>
  <c r="E188" i="6"/>
  <c r="E188" i="10" s="1"/>
  <c r="D188" i="10"/>
  <c r="C188" i="6"/>
  <c r="C188" i="10" s="1"/>
  <c r="B188" i="6"/>
  <c r="E187" i="6"/>
  <c r="E187" i="10" s="1"/>
  <c r="D187" i="10"/>
  <c r="C187" i="6"/>
  <c r="B187" i="6"/>
  <c r="B187" i="10" s="1"/>
  <c r="E186" i="6"/>
  <c r="E186" i="10" s="1"/>
  <c r="D186" i="10"/>
  <c r="C186" i="6"/>
  <c r="C186" i="10" s="1"/>
  <c r="B186" i="6"/>
  <c r="E185" i="6"/>
  <c r="E185" i="10" s="1"/>
  <c r="D185" i="10"/>
  <c r="C185" i="6"/>
  <c r="C185" i="10" s="1"/>
  <c r="B185" i="6"/>
  <c r="B185" i="10" s="1"/>
  <c r="E184" i="6"/>
  <c r="E184" i="10" s="1"/>
  <c r="D184" i="10"/>
  <c r="C184" i="6"/>
  <c r="C184" i="10" s="1"/>
  <c r="B184" i="6"/>
  <c r="B184" i="10" s="1"/>
  <c r="E183" i="6"/>
  <c r="E183" i="10" s="1"/>
  <c r="D183" i="10"/>
  <c r="C183" i="6"/>
  <c r="B183" i="6"/>
  <c r="B183" i="10" s="1"/>
  <c r="E182" i="6"/>
  <c r="E182" i="10" s="1"/>
  <c r="D182" i="10"/>
  <c r="C182" i="6"/>
  <c r="C182" i="10" s="1"/>
  <c r="B182" i="6"/>
  <c r="E181" i="6"/>
  <c r="E181" i="10" s="1"/>
  <c r="D181" i="10"/>
  <c r="C181" i="6"/>
  <c r="C181" i="10" s="1"/>
  <c r="B181" i="6"/>
  <c r="B181" i="10" s="1"/>
  <c r="E180" i="6"/>
  <c r="E180" i="10" s="1"/>
  <c r="D180" i="10"/>
  <c r="C180" i="6"/>
  <c r="C180" i="10" s="1"/>
  <c r="B180" i="6"/>
  <c r="E179" i="6"/>
  <c r="E179" i="10" s="1"/>
  <c r="D179" i="10"/>
  <c r="C179" i="6"/>
  <c r="B179" i="6"/>
  <c r="B179" i="10" s="1"/>
  <c r="E178" i="6"/>
  <c r="E178" i="10" s="1"/>
  <c r="D178" i="10"/>
  <c r="C178" i="6"/>
  <c r="C178" i="10" s="1"/>
  <c r="B178" i="6"/>
  <c r="E177" i="6"/>
  <c r="E177" i="10" s="1"/>
  <c r="D177" i="10"/>
  <c r="C177" i="6"/>
  <c r="C177" i="10" s="1"/>
  <c r="B177" i="6"/>
  <c r="E176" i="6"/>
  <c r="E176" i="10" s="1"/>
  <c r="D176" i="10"/>
  <c r="C176" i="6"/>
  <c r="C176" i="10" s="1"/>
  <c r="B176" i="6"/>
  <c r="E175" i="6"/>
  <c r="E175" i="10" s="1"/>
  <c r="D175" i="10"/>
  <c r="C175" i="6"/>
  <c r="C175" i="10" s="1"/>
  <c r="B175" i="6"/>
  <c r="B175" i="10" s="1"/>
  <c r="E174" i="6"/>
  <c r="E174" i="10" s="1"/>
  <c r="D174" i="10"/>
  <c r="C174" i="6"/>
  <c r="C174" i="10" s="1"/>
  <c r="B174" i="6"/>
  <c r="E173" i="6"/>
  <c r="E173" i="10" s="1"/>
  <c r="D173" i="10"/>
  <c r="C173" i="6"/>
  <c r="B173" i="6"/>
  <c r="B173" i="10" s="1"/>
  <c r="E172" i="6"/>
  <c r="E172" i="10" s="1"/>
  <c r="D172" i="10"/>
  <c r="C172" i="6"/>
  <c r="C172" i="10" s="1"/>
  <c r="B172" i="6"/>
  <c r="E171" i="6"/>
  <c r="E171" i="10" s="1"/>
  <c r="D171" i="10"/>
  <c r="C171" i="6"/>
  <c r="C171" i="10" s="1"/>
  <c r="B171" i="6"/>
  <c r="B171" i="10" s="1"/>
  <c r="E170" i="6"/>
  <c r="E170" i="10" s="1"/>
  <c r="D170" i="10"/>
  <c r="C170" i="6"/>
  <c r="C170" i="10" s="1"/>
  <c r="B170" i="6"/>
  <c r="E169" i="6"/>
  <c r="E169" i="10" s="1"/>
  <c r="D169" i="10"/>
  <c r="C169" i="6"/>
  <c r="C169" i="10" s="1"/>
  <c r="B169" i="6"/>
  <c r="B169" i="10" s="1"/>
  <c r="E168" i="6"/>
  <c r="E168" i="10" s="1"/>
  <c r="D168" i="10"/>
  <c r="C168" i="6"/>
  <c r="C168" i="10" s="1"/>
  <c r="B168" i="6"/>
  <c r="E167" i="6"/>
  <c r="E167" i="10" s="1"/>
  <c r="D167" i="10"/>
  <c r="C167" i="6"/>
  <c r="C167" i="10" s="1"/>
  <c r="B167" i="6"/>
  <c r="E166" i="6"/>
  <c r="E166" i="10" s="1"/>
  <c r="D166" i="10"/>
  <c r="C166" i="6"/>
  <c r="C166" i="10" s="1"/>
  <c r="B166" i="6"/>
  <c r="B166" i="10" s="1"/>
  <c r="E165" i="6"/>
  <c r="E165" i="10" s="1"/>
  <c r="D165" i="10"/>
  <c r="C165" i="6"/>
  <c r="C165" i="10" s="1"/>
  <c r="B165" i="6"/>
  <c r="B165" i="10" s="1"/>
  <c r="E164" i="6"/>
  <c r="E164" i="10" s="1"/>
  <c r="D164" i="10"/>
  <c r="C164" i="6"/>
  <c r="C164" i="10" s="1"/>
  <c r="B164" i="6"/>
  <c r="B164" i="10" s="1"/>
  <c r="E163" i="6"/>
  <c r="E163" i="10" s="1"/>
  <c r="D163" i="10"/>
  <c r="C163" i="6"/>
  <c r="C163" i="10" s="1"/>
  <c r="B163" i="6"/>
  <c r="E162" i="6"/>
  <c r="E162" i="10" s="1"/>
  <c r="D162" i="10"/>
  <c r="C162" i="6"/>
  <c r="C162" i="10" s="1"/>
  <c r="B162" i="6"/>
  <c r="E161" i="6"/>
  <c r="E161" i="10" s="1"/>
  <c r="D161" i="10"/>
  <c r="C161" i="6"/>
  <c r="C161" i="10" s="1"/>
  <c r="B161" i="6"/>
  <c r="B161" i="10" s="1"/>
  <c r="E160" i="6"/>
  <c r="E160" i="10" s="1"/>
  <c r="D160" i="10"/>
  <c r="C160" i="6"/>
  <c r="C160" i="10" s="1"/>
  <c r="B160" i="6"/>
  <c r="B160" i="10" s="1"/>
  <c r="E159" i="6"/>
  <c r="E159" i="10" s="1"/>
  <c r="D159" i="10"/>
  <c r="C159" i="6"/>
  <c r="C159" i="10" s="1"/>
  <c r="B159" i="6"/>
  <c r="E158" i="6"/>
  <c r="E158" i="10" s="1"/>
  <c r="D158" i="10"/>
  <c r="C158" i="6"/>
  <c r="C158" i="10" s="1"/>
  <c r="B158" i="6"/>
  <c r="E157" i="6"/>
  <c r="E157" i="10" s="1"/>
  <c r="D157" i="10"/>
  <c r="C157" i="6"/>
  <c r="C157" i="10" s="1"/>
  <c r="B157" i="6"/>
  <c r="B157" i="10" s="1"/>
  <c r="E156" i="6"/>
  <c r="E156" i="10" s="1"/>
  <c r="D156" i="10"/>
  <c r="C156" i="6"/>
  <c r="C156" i="10" s="1"/>
  <c r="B156" i="6"/>
  <c r="B156" i="10" s="1"/>
  <c r="E155" i="6"/>
  <c r="E155" i="10" s="1"/>
  <c r="D155" i="10"/>
  <c r="C155" i="6"/>
  <c r="C155" i="10" s="1"/>
  <c r="B155" i="6"/>
  <c r="E154" i="6"/>
  <c r="E154" i="10" s="1"/>
  <c r="D154" i="10"/>
  <c r="C154" i="6"/>
  <c r="C154" i="10" s="1"/>
  <c r="B154" i="6"/>
  <c r="E153" i="6"/>
  <c r="E153" i="10" s="1"/>
  <c r="D153" i="10"/>
  <c r="C153" i="6"/>
  <c r="C153" i="10" s="1"/>
  <c r="B153" i="6"/>
  <c r="E152" i="6"/>
  <c r="E152" i="10" s="1"/>
  <c r="D152" i="10"/>
  <c r="C152" i="6"/>
  <c r="C152" i="10" s="1"/>
  <c r="B152" i="6"/>
  <c r="B152" i="10" s="1"/>
  <c r="E151" i="6"/>
  <c r="E151" i="10" s="1"/>
  <c r="D151" i="10"/>
  <c r="C151" i="6"/>
  <c r="C151" i="10" s="1"/>
  <c r="B151" i="6"/>
  <c r="E150" i="6"/>
  <c r="E150" i="10" s="1"/>
  <c r="D150" i="10"/>
  <c r="C150" i="6"/>
  <c r="C150" i="10" s="1"/>
  <c r="B150" i="6"/>
  <c r="E149" i="6"/>
  <c r="E149" i="10" s="1"/>
  <c r="D149" i="10"/>
  <c r="C149" i="6"/>
  <c r="C149" i="10" s="1"/>
  <c r="B149" i="6"/>
  <c r="B149" i="10" s="1"/>
  <c r="E148" i="6"/>
  <c r="E148" i="10" s="1"/>
  <c r="D148" i="10"/>
  <c r="C148" i="6"/>
  <c r="C148" i="10" s="1"/>
  <c r="B148" i="6"/>
  <c r="B148" i="10" s="1"/>
  <c r="E147" i="6"/>
  <c r="E147" i="10" s="1"/>
  <c r="D147" i="10"/>
  <c r="C147" i="6"/>
  <c r="C147" i="10" s="1"/>
  <c r="B147" i="6"/>
  <c r="E146" i="6"/>
  <c r="E146" i="10" s="1"/>
  <c r="D146" i="10"/>
  <c r="C146" i="6"/>
  <c r="C146" i="10" s="1"/>
  <c r="B146" i="6"/>
  <c r="E145" i="6"/>
  <c r="E145" i="10" s="1"/>
  <c r="D145" i="10"/>
  <c r="C145" i="6"/>
  <c r="C145" i="10" s="1"/>
  <c r="B145" i="6"/>
  <c r="E144" i="6"/>
  <c r="E144" i="10" s="1"/>
  <c r="D144" i="10"/>
  <c r="C144" i="6"/>
  <c r="C144" i="10" s="1"/>
  <c r="B144" i="6"/>
  <c r="B144" i="10" s="1"/>
  <c r="E143" i="6"/>
  <c r="E143" i="10" s="1"/>
  <c r="D143" i="10"/>
  <c r="C143" i="6"/>
  <c r="C143" i="10" s="1"/>
  <c r="B143" i="6"/>
  <c r="E142" i="6"/>
  <c r="E142" i="10" s="1"/>
  <c r="D142" i="10"/>
  <c r="C142" i="6"/>
  <c r="C142" i="10" s="1"/>
  <c r="B142" i="6"/>
  <c r="E141" i="6"/>
  <c r="E141" i="10" s="1"/>
  <c r="D141" i="10"/>
  <c r="C141" i="6"/>
  <c r="C141" i="10" s="1"/>
  <c r="B141" i="6"/>
  <c r="E140" i="6"/>
  <c r="E140" i="10" s="1"/>
  <c r="D140" i="10"/>
  <c r="C140" i="6"/>
  <c r="C140" i="10" s="1"/>
  <c r="B140" i="6"/>
  <c r="B140" i="10" s="1"/>
  <c r="E139" i="6"/>
  <c r="E139" i="10" s="1"/>
  <c r="D139" i="10"/>
  <c r="C139" i="6"/>
  <c r="C139" i="10" s="1"/>
  <c r="B139" i="6"/>
  <c r="E138" i="6"/>
  <c r="E138" i="10" s="1"/>
  <c r="D138" i="10"/>
  <c r="C138" i="6"/>
  <c r="C138" i="10" s="1"/>
  <c r="B138" i="6"/>
  <c r="E137" i="6"/>
  <c r="E137" i="10" s="1"/>
  <c r="D137" i="10"/>
  <c r="C137" i="6"/>
  <c r="C137" i="10" s="1"/>
  <c r="B137" i="6"/>
  <c r="B137" i="10" s="1"/>
  <c r="E136" i="6"/>
  <c r="E136" i="10" s="1"/>
  <c r="D136" i="10"/>
  <c r="C136" i="6"/>
  <c r="C136" i="10" s="1"/>
  <c r="B136" i="6"/>
  <c r="B136" i="10" s="1"/>
  <c r="E135" i="6"/>
  <c r="E135" i="10" s="1"/>
  <c r="D135" i="10"/>
  <c r="C135" i="6"/>
  <c r="C135" i="10" s="1"/>
  <c r="B135" i="6"/>
  <c r="E134" i="6"/>
  <c r="E134" i="10" s="1"/>
  <c r="D134" i="10"/>
  <c r="C134" i="6"/>
  <c r="C134" i="10" s="1"/>
  <c r="B134" i="6"/>
  <c r="E133" i="6"/>
  <c r="E133" i="10" s="1"/>
  <c r="D133" i="10"/>
  <c r="C133" i="6"/>
  <c r="C133" i="10" s="1"/>
  <c r="B133" i="6"/>
  <c r="B133" i="10" s="1"/>
  <c r="E132" i="6"/>
  <c r="E132" i="10" s="1"/>
  <c r="D132" i="10"/>
  <c r="C132" i="6"/>
  <c r="C132" i="10" s="1"/>
  <c r="B132" i="6"/>
  <c r="B132" i="10" s="1"/>
  <c r="E131" i="6"/>
  <c r="E131" i="10" s="1"/>
  <c r="D131" i="10"/>
  <c r="C131" i="6"/>
  <c r="C131" i="10" s="1"/>
  <c r="B131" i="6"/>
  <c r="E130" i="6"/>
  <c r="E130" i="10" s="1"/>
  <c r="D130" i="10"/>
  <c r="C130" i="6"/>
  <c r="C130" i="10" s="1"/>
  <c r="B130" i="6"/>
  <c r="E129" i="6"/>
  <c r="E129" i="10" s="1"/>
  <c r="D129" i="10"/>
  <c r="C129" i="6"/>
  <c r="C129" i="10" s="1"/>
  <c r="B129" i="6"/>
  <c r="E128" i="6"/>
  <c r="E128" i="10" s="1"/>
  <c r="D128" i="10"/>
  <c r="C128" i="6"/>
  <c r="C128" i="10" s="1"/>
  <c r="B128" i="6"/>
  <c r="B128" i="10" s="1"/>
  <c r="E127" i="6"/>
  <c r="E127" i="10" s="1"/>
  <c r="D127" i="10"/>
  <c r="C127" i="6"/>
  <c r="C127" i="10" s="1"/>
  <c r="B127" i="6"/>
  <c r="E126" i="6"/>
  <c r="E126" i="10" s="1"/>
  <c r="D126" i="10"/>
  <c r="C126" i="6"/>
  <c r="C126" i="10" s="1"/>
  <c r="B126" i="6"/>
  <c r="E125" i="6"/>
  <c r="E125" i="10" s="1"/>
  <c r="D125" i="10"/>
  <c r="C125" i="6"/>
  <c r="C125" i="10" s="1"/>
  <c r="B125" i="6"/>
  <c r="B125" i="10" s="1"/>
  <c r="E124" i="6"/>
  <c r="E124" i="10" s="1"/>
  <c r="D124" i="10"/>
  <c r="C124" i="6"/>
  <c r="C124" i="10" s="1"/>
  <c r="B124" i="6"/>
  <c r="B124" i="10" s="1"/>
  <c r="E123" i="6"/>
  <c r="E123" i="10" s="1"/>
  <c r="D123" i="10"/>
  <c r="C123" i="6"/>
  <c r="C123" i="10" s="1"/>
  <c r="B123" i="6"/>
  <c r="E122" i="6"/>
  <c r="E122" i="10" s="1"/>
  <c r="D122" i="10"/>
  <c r="C122" i="6"/>
  <c r="C122" i="10" s="1"/>
  <c r="B122" i="6"/>
  <c r="E121" i="6"/>
  <c r="E121" i="10" s="1"/>
  <c r="D121" i="10"/>
  <c r="C121" i="6"/>
  <c r="C121" i="10" s="1"/>
  <c r="B121" i="6"/>
  <c r="B121" i="10" s="1"/>
  <c r="E120" i="6"/>
  <c r="E120" i="10" s="1"/>
  <c r="D120" i="10"/>
  <c r="C120" i="6"/>
  <c r="C120" i="10" s="1"/>
  <c r="B120" i="6"/>
  <c r="B120" i="10" s="1"/>
  <c r="E119" i="6"/>
  <c r="E119" i="10" s="1"/>
  <c r="D119" i="10"/>
  <c r="C119" i="6"/>
  <c r="C119" i="10" s="1"/>
  <c r="B119" i="6"/>
  <c r="E118" i="6"/>
  <c r="E118" i="10" s="1"/>
  <c r="D118" i="10"/>
  <c r="C118" i="6"/>
  <c r="C118" i="10" s="1"/>
  <c r="B118" i="6"/>
  <c r="E117" i="6"/>
  <c r="E117" i="10" s="1"/>
  <c r="D117" i="10"/>
  <c r="C117" i="6"/>
  <c r="C117" i="10" s="1"/>
  <c r="B117" i="6"/>
  <c r="B117" i="10" s="1"/>
  <c r="E116" i="6"/>
  <c r="E116" i="10" s="1"/>
  <c r="D116" i="10"/>
  <c r="C116" i="6"/>
  <c r="C116" i="10" s="1"/>
  <c r="B116" i="6"/>
  <c r="B116" i="10" s="1"/>
  <c r="E115" i="6"/>
  <c r="E115" i="10" s="1"/>
  <c r="D115" i="10"/>
  <c r="C115" i="6"/>
  <c r="C115" i="10" s="1"/>
  <c r="B115" i="6"/>
  <c r="E114" i="6"/>
  <c r="E114" i="10" s="1"/>
  <c r="D114" i="10"/>
  <c r="C114" i="6"/>
  <c r="C114" i="10" s="1"/>
  <c r="B114" i="6"/>
  <c r="E113" i="6"/>
  <c r="E113" i="10" s="1"/>
  <c r="D113" i="10"/>
  <c r="C113" i="6"/>
  <c r="C113" i="10" s="1"/>
  <c r="B113" i="6"/>
  <c r="E112" i="6"/>
  <c r="E112" i="10" s="1"/>
  <c r="D112" i="10"/>
  <c r="C112" i="6"/>
  <c r="C112" i="10" s="1"/>
  <c r="B112" i="6"/>
  <c r="B112" i="10" s="1"/>
  <c r="E111" i="6"/>
  <c r="E111" i="10" s="1"/>
  <c r="D111" i="10"/>
  <c r="C111" i="6"/>
  <c r="C111" i="10" s="1"/>
  <c r="B111" i="6"/>
  <c r="E110" i="6"/>
  <c r="E110" i="10" s="1"/>
  <c r="D110" i="10"/>
  <c r="C110" i="6"/>
  <c r="C110" i="10" s="1"/>
  <c r="B110" i="6"/>
  <c r="E109" i="6"/>
  <c r="E109" i="10" s="1"/>
  <c r="D109" i="10"/>
  <c r="C109" i="6"/>
  <c r="C109" i="10" s="1"/>
  <c r="B109" i="6"/>
  <c r="E108" i="6"/>
  <c r="E108" i="10" s="1"/>
  <c r="D108" i="10"/>
  <c r="C108" i="6"/>
  <c r="C108" i="10" s="1"/>
  <c r="B108" i="6"/>
  <c r="B108" i="10" s="1"/>
  <c r="E107" i="6"/>
  <c r="E107" i="10" s="1"/>
  <c r="D107" i="10"/>
  <c r="C107" i="6"/>
  <c r="C107" i="10" s="1"/>
  <c r="B107" i="6"/>
  <c r="E106" i="6"/>
  <c r="E106" i="10" s="1"/>
  <c r="D106" i="10"/>
  <c r="C106" i="6"/>
  <c r="C106" i="10" s="1"/>
  <c r="B106" i="6"/>
  <c r="E105" i="6"/>
  <c r="E105" i="10" s="1"/>
  <c r="D105" i="10"/>
  <c r="C105" i="6"/>
  <c r="C105" i="10" s="1"/>
  <c r="B105" i="6"/>
  <c r="B105" i="10" s="1"/>
  <c r="E104" i="6"/>
  <c r="E104" i="10" s="1"/>
  <c r="D104" i="10"/>
  <c r="C104" i="6"/>
  <c r="C104" i="10" s="1"/>
  <c r="B104" i="6"/>
  <c r="B104" i="10" s="1"/>
  <c r="E103" i="6"/>
  <c r="E103" i="10" s="1"/>
  <c r="D103" i="10"/>
  <c r="C103" i="6"/>
  <c r="C103" i="10" s="1"/>
  <c r="B103" i="6"/>
  <c r="E102" i="6"/>
  <c r="E102" i="10" s="1"/>
  <c r="D102" i="10"/>
  <c r="C102" i="6"/>
  <c r="C102" i="10" s="1"/>
  <c r="B102" i="6"/>
  <c r="E101" i="6"/>
  <c r="E101" i="10" s="1"/>
  <c r="D101" i="10"/>
  <c r="C101" i="6"/>
  <c r="C101" i="10" s="1"/>
  <c r="B101" i="6"/>
  <c r="B101" i="10" s="1"/>
  <c r="E100" i="6"/>
  <c r="E100" i="10" s="1"/>
  <c r="D100" i="10"/>
  <c r="C100" i="6"/>
  <c r="C100" i="10" s="1"/>
  <c r="B100" i="6"/>
  <c r="B100" i="10" s="1"/>
  <c r="E99" i="6"/>
  <c r="E99" i="10" s="1"/>
  <c r="D99" i="10"/>
  <c r="C99" i="6"/>
  <c r="C99" i="10" s="1"/>
  <c r="B99" i="6"/>
  <c r="E98" i="6"/>
  <c r="E98" i="10" s="1"/>
  <c r="D98" i="10"/>
  <c r="C98" i="6"/>
  <c r="C98" i="10" s="1"/>
  <c r="B98" i="6"/>
  <c r="E97" i="6"/>
  <c r="E97" i="10" s="1"/>
  <c r="D97" i="10"/>
  <c r="C97" i="6"/>
  <c r="C97" i="10" s="1"/>
  <c r="B97" i="6"/>
  <c r="E96" i="6"/>
  <c r="E96" i="10" s="1"/>
  <c r="D96" i="10"/>
  <c r="C96" i="6"/>
  <c r="C96" i="10" s="1"/>
  <c r="B96" i="6"/>
  <c r="B96" i="10" s="1"/>
  <c r="E95" i="6"/>
  <c r="E95" i="10" s="1"/>
  <c r="D95" i="10"/>
  <c r="C95" i="6"/>
  <c r="C95" i="10" s="1"/>
  <c r="B95" i="6"/>
  <c r="E94" i="6"/>
  <c r="E94" i="10" s="1"/>
  <c r="D94" i="10"/>
  <c r="C94" i="6"/>
  <c r="C94" i="10" s="1"/>
  <c r="B94" i="6"/>
  <c r="E93" i="6"/>
  <c r="E93" i="10" s="1"/>
  <c r="D93" i="10"/>
  <c r="C93" i="6"/>
  <c r="C93" i="10" s="1"/>
  <c r="B93" i="6"/>
  <c r="B93" i="10" s="1"/>
  <c r="E92" i="6"/>
  <c r="E92" i="10" s="1"/>
  <c r="D92" i="10"/>
  <c r="C92" i="6"/>
  <c r="C92" i="10" s="1"/>
  <c r="B92" i="6"/>
  <c r="B92" i="10" s="1"/>
  <c r="E91" i="6"/>
  <c r="E91" i="10" s="1"/>
  <c r="D91" i="10"/>
  <c r="C91" i="6"/>
  <c r="C91" i="10" s="1"/>
  <c r="B91" i="6"/>
  <c r="E90" i="6"/>
  <c r="E90" i="10" s="1"/>
  <c r="D90" i="10"/>
  <c r="C90" i="6"/>
  <c r="C90" i="10" s="1"/>
  <c r="B90" i="6"/>
  <c r="E89" i="6"/>
  <c r="E89" i="10" s="1"/>
  <c r="D89" i="10"/>
  <c r="C89" i="6"/>
  <c r="C89" i="10" s="1"/>
  <c r="B89" i="6"/>
  <c r="B89" i="10" s="1"/>
  <c r="E88" i="6"/>
  <c r="E88" i="10" s="1"/>
  <c r="D88" i="10"/>
  <c r="C88" i="6"/>
  <c r="C88" i="10" s="1"/>
  <c r="B88" i="6"/>
  <c r="B88" i="10" s="1"/>
  <c r="E87" i="6"/>
  <c r="E87" i="10" s="1"/>
  <c r="D87" i="10"/>
  <c r="C87" i="6"/>
  <c r="C87" i="10" s="1"/>
  <c r="B87" i="6"/>
  <c r="E86" i="6"/>
  <c r="E86" i="10" s="1"/>
  <c r="D86" i="10"/>
  <c r="C86" i="6"/>
  <c r="C86" i="10" s="1"/>
  <c r="B86" i="6"/>
  <c r="E85" i="6"/>
  <c r="E85" i="10" s="1"/>
  <c r="D85" i="10"/>
  <c r="C85" i="6"/>
  <c r="C85" i="10" s="1"/>
  <c r="B85" i="6"/>
  <c r="B85" i="10" s="1"/>
  <c r="E84" i="6"/>
  <c r="E84" i="10" s="1"/>
  <c r="D84" i="10"/>
  <c r="C84" i="6"/>
  <c r="C84" i="10" s="1"/>
  <c r="B84" i="6"/>
  <c r="B84" i="10" s="1"/>
  <c r="E83" i="6"/>
  <c r="E83" i="10" s="1"/>
  <c r="D83" i="10"/>
  <c r="C83" i="6"/>
  <c r="C83" i="10" s="1"/>
  <c r="B83" i="6"/>
  <c r="E82" i="6"/>
  <c r="E82" i="10" s="1"/>
  <c r="D82" i="10"/>
  <c r="C82" i="6"/>
  <c r="C82" i="10" s="1"/>
  <c r="B82" i="6"/>
  <c r="E81" i="6"/>
  <c r="E81" i="10" s="1"/>
  <c r="D81" i="10"/>
  <c r="C81" i="6"/>
  <c r="C81" i="10" s="1"/>
  <c r="B81" i="6"/>
  <c r="E80" i="6"/>
  <c r="E80" i="10" s="1"/>
  <c r="D80" i="10"/>
  <c r="C80" i="6"/>
  <c r="C80" i="10" s="1"/>
  <c r="B80" i="6"/>
  <c r="B80" i="10" s="1"/>
  <c r="E79" i="6"/>
  <c r="E79" i="10" s="1"/>
  <c r="D79" i="10"/>
  <c r="C79" i="6"/>
  <c r="C79" i="10" s="1"/>
  <c r="B79" i="6"/>
  <c r="E78" i="6"/>
  <c r="E78" i="10" s="1"/>
  <c r="D78" i="10"/>
  <c r="C78" i="6"/>
  <c r="C78" i="10" s="1"/>
  <c r="B78" i="6"/>
  <c r="E77" i="6"/>
  <c r="E77" i="10" s="1"/>
  <c r="D77" i="10"/>
  <c r="C77" i="6"/>
  <c r="C77" i="10" s="1"/>
  <c r="B77" i="6"/>
  <c r="B77" i="10" s="1"/>
  <c r="E76" i="6"/>
  <c r="E76" i="10" s="1"/>
  <c r="D76" i="10"/>
  <c r="C76" i="6"/>
  <c r="C76" i="10" s="1"/>
  <c r="B76" i="6"/>
  <c r="B76" i="10" s="1"/>
  <c r="E75" i="6"/>
  <c r="E75" i="10" s="1"/>
  <c r="D75" i="10"/>
  <c r="C75" i="6"/>
  <c r="C75" i="10" s="1"/>
  <c r="B75" i="6"/>
  <c r="E74" i="6"/>
  <c r="E74" i="10" s="1"/>
  <c r="D74" i="10"/>
  <c r="C74" i="6"/>
  <c r="C74" i="10" s="1"/>
  <c r="B74" i="6"/>
  <c r="E73" i="6"/>
  <c r="E73" i="10" s="1"/>
  <c r="D73" i="10"/>
  <c r="C73" i="6"/>
  <c r="C73" i="10" s="1"/>
  <c r="B73" i="6"/>
  <c r="B73" i="10" s="1"/>
  <c r="E72" i="6"/>
  <c r="E72" i="10" s="1"/>
  <c r="D72" i="10"/>
  <c r="C72" i="6"/>
  <c r="C72" i="10" s="1"/>
  <c r="B72" i="6"/>
  <c r="B72" i="10" s="1"/>
  <c r="E71" i="6"/>
  <c r="E71" i="10" s="1"/>
  <c r="D71" i="10"/>
  <c r="C71" i="6"/>
  <c r="C71" i="10" s="1"/>
  <c r="B71" i="6"/>
  <c r="E70" i="6"/>
  <c r="E70" i="10" s="1"/>
  <c r="D70" i="10"/>
  <c r="C70" i="6"/>
  <c r="C70" i="10" s="1"/>
  <c r="B70" i="6"/>
  <c r="E69" i="6"/>
  <c r="E69" i="10" s="1"/>
  <c r="D69" i="10"/>
  <c r="C69" i="6"/>
  <c r="C69" i="10" s="1"/>
  <c r="B69" i="6"/>
  <c r="B69" i="10" s="1"/>
  <c r="E68" i="6"/>
  <c r="E68" i="10" s="1"/>
  <c r="D68" i="10"/>
  <c r="C68" i="6"/>
  <c r="C68" i="10" s="1"/>
  <c r="B68" i="6"/>
  <c r="B68" i="10" s="1"/>
  <c r="E67" i="6"/>
  <c r="E67" i="10" s="1"/>
  <c r="D67" i="10"/>
  <c r="C67" i="6"/>
  <c r="C67" i="10" s="1"/>
  <c r="B67" i="6"/>
  <c r="E66" i="6"/>
  <c r="E66" i="10" s="1"/>
  <c r="D66" i="10"/>
  <c r="C66" i="6"/>
  <c r="C66" i="10" s="1"/>
  <c r="B66" i="6"/>
  <c r="E65" i="6"/>
  <c r="E65" i="10" s="1"/>
  <c r="D65" i="10"/>
  <c r="C65" i="6"/>
  <c r="C65" i="10" s="1"/>
  <c r="B65" i="6"/>
  <c r="E64" i="6"/>
  <c r="E64" i="10" s="1"/>
  <c r="D64" i="10"/>
  <c r="C64" i="6"/>
  <c r="C64" i="10" s="1"/>
  <c r="B64" i="6"/>
  <c r="B64" i="10" s="1"/>
  <c r="E63" i="6"/>
  <c r="E63" i="10" s="1"/>
  <c r="D63" i="10"/>
  <c r="C63" i="6"/>
  <c r="C63" i="10" s="1"/>
  <c r="B63" i="6"/>
  <c r="E62" i="6"/>
  <c r="E62" i="10" s="1"/>
  <c r="D62" i="10"/>
  <c r="C62" i="6"/>
  <c r="C62" i="10" s="1"/>
  <c r="B62" i="6"/>
  <c r="E61" i="6"/>
  <c r="E61" i="10" s="1"/>
  <c r="D61" i="10"/>
  <c r="C61" i="6"/>
  <c r="C61" i="10" s="1"/>
  <c r="B61" i="6"/>
  <c r="B61" i="10" s="1"/>
  <c r="E60" i="6"/>
  <c r="E60" i="10" s="1"/>
  <c r="D60" i="10"/>
  <c r="C60" i="6"/>
  <c r="C60" i="10" s="1"/>
  <c r="B60" i="6"/>
  <c r="B60" i="10" s="1"/>
  <c r="E59" i="6"/>
  <c r="E59" i="10" s="1"/>
  <c r="D59" i="10"/>
  <c r="C59" i="6"/>
  <c r="C59" i="10" s="1"/>
  <c r="B59" i="6"/>
  <c r="E58" i="6"/>
  <c r="E58" i="10" s="1"/>
  <c r="D58" i="10"/>
  <c r="C58" i="6"/>
  <c r="C58" i="10" s="1"/>
  <c r="B58" i="6"/>
  <c r="E57" i="6"/>
  <c r="E57" i="10" s="1"/>
  <c r="D57" i="10"/>
  <c r="C57" i="6"/>
  <c r="C57" i="10" s="1"/>
  <c r="B57" i="6"/>
  <c r="E56" i="6"/>
  <c r="E56" i="10" s="1"/>
  <c r="D56" i="10"/>
  <c r="C56" i="6"/>
  <c r="C56" i="10" s="1"/>
  <c r="B56" i="6"/>
  <c r="B56" i="10" s="1"/>
  <c r="E55" i="6"/>
  <c r="E55" i="10" s="1"/>
  <c r="D55" i="10"/>
  <c r="C55" i="6"/>
  <c r="C55" i="10" s="1"/>
  <c r="B55" i="6"/>
  <c r="E54" i="6"/>
  <c r="E54" i="10" s="1"/>
  <c r="D54" i="10"/>
  <c r="C54" i="6"/>
  <c r="C54" i="10" s="1"/>
  <c r="B54" i="6"/>
  <c r="E53" i="6"/>
  <c r="E53" i="10" s="1"/>
  <c r="D53" i="10"/>
  <c r="C53" i="6"/>
  <c r="C53" i="10" s="1"/>
  <c r="B53" i="6"/>
  <c r="B53" i="10" s="1"/>
  <c r="E52" i="6"/>
  <c r="E52" i="10" s="1"/>
  <c r="D52" i="10"/>
  <c r="C52" i="6"/>
  <c r="C52" i="10" s="1"/>
  <c r="B52" i="6"/>
  <c r="B52" i="10" s="1"/>
  <c r="E51" i="6"/>
  <c r="E51" i="10" s="1"/>
  <c r="D51" i="10"/>
  <c r="C51" i="6"/>
  <c r="C51" i="10" s="1"/>
  <c r="B51" i="6"/>
  <c r="E50" i="6"/>
  <c r="E50" i="10" s="1"/>
  <c r="D50" i="10"/>
  <c r="C50" i="6"/>
  <c r="C50" i="10" s="1"/>
  <c r="B50" i="6"/>
  <c r="E49" i="6"/>
  <c r="E49" i="10" s="1"/>
  <c r="D49" i="10"/>
  <c r="C49" i="6"/>
  <c r="C49" i="10" s="1"/>
  <c r="B49" i="6"/>
  <c r="B49" i="10" s="1"/>
  <c r="E48" i="6"/>
  <c r="E48" i="10" s="1"/>
  <c r="D48" i="10"/>
  <c r="C48" i="6"/>
  <c r="C48" i="10" s="1"/>
  <c r="B48" i="6"/>
  <c r="B48" i="10" s="1"/>
  <c r="E47" i="6"/>
  <c r="E47" i="10" s="1"/>
  <c r="D47" i="10"/>
  <c r="C47" i="6"/>
  <c r="C47" i="10" s="1"/>
  <c r="B47" i="6"/>
  <c r="E46" i="6"/>
  <c r="E46" i="10" s="1"/>
  <c r="D46" i="10"/>
  <c r="C46" i="6"/>
  <c r="C46" i="10" s="1"/>
  <c r="B46" i="6"/>
  <c r="E45" i="6"/>
  <c r="E45" i="10" s="1"/>
  <c r="D45" i="10"/>
  <c r="C45" i="6"/>
  <c r="C45" i="10" s="1"/>
  <c r="B45" i="6"/>
  <c r="B45" i="10" s="1"/>
  <c r="E44" i="6"/>
  <c r="E44" i="10" s="1"/>
  <c r="D44" i="10"/>
  <c r="C44" i="6"/>
  <c r="C44" i="10" s="1"/>
  <c r="B44" i="6"/>
  <c r="B44" i="10" s="1"/>
  <c r="E43" i="6"/>
  <c r="E43" i="10" s="1"/>
  <c r="D43" i="10"/>
  <c r="C43" i="6"/>
  <c r="C43" i="10" s="1"/>
  <c r="B43" i="6"/>
  <c r="E42" i="6"/>
  <c r="E42" i="10" s="1"/>
  <c r="D42" i="10"/>
  <c r="C42" i="6"/>
  <c r="C42" i="10" s="1"/>
  <c r="B42" i="6"/>
  <c r="E41" i="6"/>
  <c r="E41" i="10" s="1"/>
  <c r="D41" i="10"/>
  <c r="C41" i="6"/>
  <c r="C41" i="10" s="1"/>
  <c r="B41" i="6"/>
  <c r="E40" i="6"/>
  <c r="E40" i="10" s="1"/>
  <c r="D40" i="10"/>
  <c r="C40" i="6"/>
  <c r="C40" i="10" s="1"/>
  <c r="B40" i="6"/>
  <c r="B40" i="10" s="1"/>
  <c r="E39" i="6"/>
  <c r="E39" i="10" s="1"/>
  <c r="D39" i="10"/>
  <c r="C39" i="6"/>
  <c r="C39" i="10" s="1"/>
  <c r="B39" i="6"/>
  <c r="E38" i="6"/>
  <c r="E38" i="10" s="1"/>
  <c r="D38" i="10"/>
  <c r="C38" i="6"/>
  <c r="C38" i="10" s="1"/>
  <c r="B38" i="6"/>
  <c r="E37" i="6"/>
  <c r="E37" i="10" s="1"/>
  <c r="D37" i="10"/>
  <c r="C37" i="6"/>
  <c r="B37" i="6"/>
  <c r="B37" i="10" s="1"/>
  <c r="E36" i="6"/>
  <c r="E36" i="10" s="1"/>
  <c r="D36" i="10"/>
  <c r="C36" i="6"/>
  <c r="C36" i="10" s="1"/>
  <c r="B36" i="6"/>
  <c r="B36" i="10" s="1"/>
  <c r="E35" i="6"/>
  <c r="E35" i="10" s="1"/>
  <c r="D35" i="10"/>
  <c r="C35" i="6"/>
  <c r="C35" i="10" s="1"/>
  <c r="B35" i="6"/>
  <c r="E34" i="6"/>
  <c r="E34" i="10" s="1"/>
  <c r="D34" i="10"/>
  <c r="C34" i="6"/>
  <c r="C34" i="10" s="1"/>
  <c r="B34" i="6"/>
  <c r="E33" i="6"/>
  <c r="E33" i="10" s="1"/>
  <c r="D33" i="10"/>
  <c r="C33" i="6"/>
  <c r="C33" i="10" s="1"/>
  <c r="B33" i="6"/>
  <c r="E32" i="6"/>
  <c r="E32" i="10" s="1"/>
  <c r="D32" i="10"/>
  <c r="C32" i="6"/>
  <c r="B32" i="6"/>
  <c r="B32" i="10" s="1"/>
  <c r="E31" i="6"/>
  <c r="E31" i="10" s="1"/>
  <c r="D31" i="10"/>
  <c r="C31" i="6"/>
  <c r="C31" i="10" s="1"/>
  <c r="B31" i="6"/>
  <c r="E30" i="6"/>
  <c r="E30" i="10" s="1"/>
  <c r="D30" i="10"/>
  <c r="C30" i="6"/>
  <c r="C30" i="10" s="1"/>
  <c r="B30" i="6"/>
  <c r="E29" i="6"/>
  <c r="E29" i="10" s="1"/>
  <c r="D29" i="10"/>
  <c r="C29" i="6"/>
  <c r="C29" i="10" s="1"/>
  <c r="B29" i="6"/>
  <c r="B29" i="10" s="1"/>
  <c r="E28" i="6"/>
  <c r="E28" i="10" s="1"/>
  <c r="D28" i="10"/>
  <c r="C28" i="6"/>
  <c r="C28" i="10" s="1"/>
  <c r="B28" i="6"/>
  <c r="B28" i="10" s="1"/>
  <c r="E27" i="6"/>
  <c r="E27" i="10" s="1"/>
  <c r="D27" i="10"/>
  <c r="C27" i="6"/>
  <c r="C27" i="10" s="1"/>
  <c r="B27" i="6"/>
  <c r="B27" i="10" s="1"/>
  <c r="E26" i="6"/>
  <c r="E26" i="10" s="1"/>
  <c r="D26" i="10"/>
  <c r="C26" i="6"/>
  <c r="C26" i="10" s="1"/>
  <c r="B26" i="6"/>
  <c r="B26" i="10" s="1"/>
  <c r="E25" i="6"/>
  <c r="E25" i="10" s="1"/>
  <c r="D25" i="10"/>
  <c r="C25" i="6"/>
  <c r="C25" i="10" s="1"/>
  <c r="B25" i="6"/>
  <c r="B25" i="10" s="1"/>
  <c r="B5" i="6"/>
  <c r="B5" i="10" s="1"/>
  <c r="I3" i="10"/>
  <c r="E24" i="6"/>
  <c r="E24" i="10" s="1"/>
  <c r="E23" i="6"/>
  <c r="E23" i="10" s="1"/>
  <c r="E22" i="6"/>
  <c r="E22" i="10" s="1"/>
  <c r="E21" i="6"/>
  <c r="E21" i="10" s="1"/>
  <c r="E20" i="6"/>
  <c r="E20" i="10" s="1"/>
  <c r="E19" i="6"/>
  <c r="E19" i="10" s="1"/>
  <c r="E18" i="6"/>
  <c r="E18" i="10" s="1"/>
  <c r="E17" i="6"/>
  <c r="E17" i="10" s="1"/>
  <c r="E16" i="6"/>
  <c r="E16" i="10" s="1"/>
  <c r="E15" i="6"/>
  <c r="E15" i="10" s="1"/>
  <c r="E14" i="6"/>
  <c r="E14" i="10" s="1"/>
  <c r="E13" i="6"/>
  <c r="E13" i="10" s="1"/>
  <c r="E12" i="6"/>
  <c r="E12" i="10" s="1"/>
  <c r="E11" i="6"/>
  <c r="E11" i="10" s="1"/>
  <c r="E10" i="6"/>
  <c r="E10" i="10" s="1"/>
  <c r="E9" i="6"/>
  <c r="E9" i="10" s="1"/>
  <c r="E8" i="6"/>
  <c r="E8" i="10" s="1"/>
  <c r="E7" i="6"/>
  <c r="E7" i="10" s="1"/>
  <c r="E6" i="6"/>
  <c r="E6" i="10" s="1"/>
  <c r="E5" i="6"/>
  <c r="E5" i="10" s="1"/>
  <c r="D24" i="10"/>
  <c r="C24" i="6"/>
  <c r="C24" i="10" s="1"/>
  <c r="B24" i="6"/>
  <c r="B24" i="10" s="1"/>
  <c r="D23" i="10"/>
  <c r="C23" i="6"/>
  <c r="C23" i="10" s="1"/>
  <c r="B23" i="6"/>
  <c r="B23" i="10" s="1"/>
  <c r="D22" i="10"/>
  <c r="C22" i="6"/>
  <c r="C22" i="10" s="1"/>
  <c r="B22" i="6"/>
  <c r="B22" i="10" s="1"/>
  <c r="D21" i="10"/>
  <c r="C21" i="6"/>
  <c r="C21" i="10" s="1"/>
  <c r="B21" i="6"/>
  <c r="B21" i="10" s="1"/>
  <c r="D20" i="10"/>
  <c r="C20" i="6"/>
  <c r="C20" i="10" s="1"/>
  <c r="B20" i="6"/>
  <c r="B20" i="10" s="1"/>
  <c r="D19" i="10"/>
  <c r="C19" i="6"/>
  <c r="C19" i="10" s="1"/>
  <c r="B19" i="6"/>
  <c r="B19" i="10" s="1"/>
  <c r="D18" i="10"/>
  <c r="C18" i="6"/>
  <c r="C18" i="10" s="1"/>
  <c r="B18" i="6"/>
  <c r="B18" i="10" s="1"/>
  <c r="D17" i="10"/>
  <c r="C17" i="6"/>
  <c r="C17" i="10" s="1"/>
  <c r="B17" i="6"/>
  <c r="B17" i="10" s="1"/>
  <c r="D16" i="10"/>
  <c r="C16" i="6"/>
  <c r="C16" i="10" s="1"/>
  <c r="B16" i="6"/>
  <c r="B16" i="10" s="1"/>
  <c r="D15" i="10"/>
  <c r="C15" i="6"/>
  <c r="C15" i="10" s="1"/>
  <c r="B15" i="6"/>
  <c r="B15" i="10" s="1"/>
  <c r="D14" i="10"/>
  <c r="C14" i="6"/>
  <c r="C14" i="10" s="1"/>
  <c r="B14" i="6"/>
  <c r="B14" i="10" s="1"/>
  <c r="D13" i="10"/>
  <c r="C13" i="6"/>
  <c r="C13" i="10" s="1"/>
  <c r="B13" i="6"/>
  <c r="B13" i="10" s="1"/>
  <c r="D12" i="10"/>
  <c r="C12" i="6"/>
  <c r="C12" i="10" s="1"/>
  <c r="B12" i="6"/>
  <c r="B12" i="10" s="1"/>
  <c r="D11" i="10"/>
  <c r="C11" i="6"/>
  <c r="C11" i="10" s="1"/>
  <c r="B11" i="6"/>
  <c r="B11" i="10" s="1"/>
  <c r="D10" i="10"/>
  <c r="C10" i="6"/>
  <c r="C10" i="10" s="1"/>
  <c r="B10" i="6"/>
  <c r="B10" i="10" s="1"/>
  <c r="D9" i="10"/>
  <c r="C9" i="6"/>
  <c r="C9" i="10" s="1"/>
  <c r="B9" i="6"/>
  <c r="B9" i="10" s="1"/>
  <c r="D8" i="10"/>
  <c r="C8" i="6"/>
  <c r="C8" i="10" s="1"/>
  <c r="B8" i="6"/>
  <c r="B8" i="10" s="1"/>
  <c r="D7" i="10"/>
  <c r="C7" i="6"/>
  <c r="C7" i="10" s="1"/>
  <c r="B7" i="6"/>
  <c r="B7" i="10" s="1"/>
  <c r="D6" i="10"/>
  <c r="C6" i="6"/>
  <c r="C6" i="10" s="1"/>
  <c r="B6" i="6"/>
  <c r="B6" i="10" s="1"/>
  <c r="D5" i="10"/>
  <c r="F4" i="10"/>
  <c r="E4" i="10"/>
  <c r="D4" i="10"/>
  <c r="C4" i="10"/>
  <c r="B4" i="10"/>
  <c r="A4" i="10"/>
  <c r="J2" i="10"/>
  <c r="I2" i="10"/>
  <c r="H2" i="10"/>
  <c r="G2" i="10"/>
  <c r="F2" i="10"/>
  <c r="E2" i="10"/>
  <c r="D2" i="10"/>
  <c r="C2" i="10"/>
  <c r="B2" i="10"/>
  <c r="G3" i="10"/>
  <c r="Y297" i="7" l="1"/>
  <c r="Y13" i="7"/>
  <c r="Y45" i="7"/>
  <c r="Y182" i="7"/>
  <c r="Y326" i="7"/>
  <c r="B109" i="10"/>
  <c r="X21" i="7"/>
  <c r="X25" i="7"/>
  <c r="X30" i="7"/>
  <c r="X34" i="7"/>
  <c r="X53" i="7"/>
  <c r="X62" i="7"/>
  <c r="X67" i="7"/>
  <c r="X75" i="7"/>
  <c r="X83" i="7"/>
  <c r="X91" i="7"/>
  <c r="X99" i="7"/>
  <c r="X107" i="7"/>
  <c r="X115" i="7"/>
  <c r="X123" i="7"/>
  <c r="X131" i="7"/>
  <c r="W139" i="7"/>
  <c r="X139" i="7"/>
  <c r="W143" i="7"/>
  <c r="V143" i="7"/>
  <c r="X152" i="7"/>
  <c r="V152" i="7"/>
  <c r="W156" i="7"/>
  <c r="X162" i="7"/>
  <c r="W162" i="7"/>
  <c r="X177" i="7"/>
  <c r="V177" i="7"/>
  <c r="W186" i="7"/>
  <c r="V186" i="7"/>
  <c r="X269" i="7"/>
  <c r="V269" i="7"/>
  <c r="X279" i="7"/>
  <c r="V279" i="7"/>
  <c r="W330" i="7"/>
  <c r="V330" i="7"/>
  <c r="W332" i="7"/>
  <c r="V332" i="7"/>
  <c r="W349" i="7"/>
  <c r="V349" i="7"/>
  <c r="W352" i="7"/>
  <c r="V352" i="7"/>
  <c r="W355" i="7"/>
  <c r="V355" i="7"/>
  <c r="W360" i="7"/>
  <c r="V360" i="7"/>
  <c r="W366" i="7"/>
  <c r="V366" i="7"/>
  <c r="X392" i="7"/>
  <c r="V392" i="7"/>
  <c r="V452" i="7"/>
  <c r="W452" i="7"/>
  <c r="V471" i="7"/>
  <c r="W471" i="7"/>
  <c r="V9" i="7"/>
  <c r="Y9" i="7" s="1"/>
  <c r="X10" i="7"/>
  <c r="Y10" i="7" s="1"/>
  <c r="V14" i="7"/>
  <c r="Y14" i="7" s="1"/>
  <c r="V18" i="7"/>
  <c r="Y18" i="7" s="1"/>
  <c r="X29" i="7"/>
  <c r="Y29" i="7" s="1"/>
  <c r="X33" i="7"/>
  <c r="Y33" i="7" s="1"/>
  <c r="V37" i="7"/>
  <c r="Y37" i="7" s="1"/>
  <c r="X38" i="7"/>
  <c r="Y38" i="7" s="1"/>
  <c r="V41" i="7"/>
  <c r="Y41" i="7" s="1"/>
  <c r="X42" i="7"/>
  <c r="Y42" i="7" s="1"/>
  <c r="V46" i="7"/>
  <c r="V50" i="7"/>
  <c r="Y50" i="7" s="1"/>
  <c r="V55" i="7"/>
  <c r="Y55" i="7" s="1"/>
  <c r="X59" i="7"/>
  <c r="Y59" i="7" s="1"/>
  <c r="V70" i="7"/>
  <c r="Y70" i="7" s="1"/>
  <c r="X71" i="7"/>
  <c r="Y71" i="7" s="1"/>
  <c r="V78" i="7"/>
  <c r="Y78" i="7" s="1"/>
  <c r="X79" i="7"/>
  <c r="Y79" i="7" s="1"/>
  <c r="V86" i="7"/>
  <c r="Y86" i="7" s="1"/>
  <c r="X87" i="7"/>
  <c r="Y87" i="7" s="1"/>
  <c r="V94" i="7"/>
  <c r="Y94" i="7" s="1"/>
  <c r="X95" i="7"/>
  <c r="Y95" i="7" s="1"/>
  <c r="V102" i="7"/>
  <c r="Y102" i="7" s="1"/>
  <c r="X103" i="7"/>
  <c r="Y103" i="7" s="1"/>
  <c r="V110" i="7"/>
  <c r="Y110" i="7" s="1"/>
  <c r="X111" i="7"/>
  <c r="Y111" i="7" s="1"/>
  <c r="V118" i="7"/>
  <c r="Y118" i="7" s="1"/>
  <c r="X119" i="7"/>
  <c r="Y119" i="7" s="1"/>
  <c r="V126" i="7"/>
  <c r="Y126" i="7" s="1"/>
  <c r="X127" i="7"/>
  <c r="Y127" i="7" s="1"/>
  <c r="V134" i="7"/>
  <c r="Y134" i="7" s="1"/>
  <c r="V139" i="7"/>
  <c r="X143" i="7"/>
  <c r="W148" i="7"/>
  <c r="Y148" i="7" s="1"/>
  <c r="W152" i="7"/>
  <c r="X154" i="7"/>
  <c r="W154" i="7"/>
  <c r="V155" i="7"/>
  <c r="V162" i="7"/>
  <c r="V165" i="7"/>
  <c r="X169" i="7"/>
  <c r="V169" i="7"/>
  <c r="V172" i="7"/>
  <c r="Y172" i="7" s="1"/>
  <c r="X176" i="7"/>
  <c r="V176" i="7"/>
  <c r="W180" i="7"/>
  <c r="Y180" i="7" s="1"/>
  <c r="W190" i="7"/>
  <c r="X190" i="7"/>
  <c r="W197" i="7"/>
  <c r="Y197" i="7" s="1"/>
  <c r="W213" i="7"/>
  <c r="Y213" i="7" s="1"/>
  <c r="W269" i="7"/>
  <c r="W279" i="7"/>
  <c r="X283" i="7"/>
  <c r="V283" i="7"/>
  <c r="X330" i="7"/>
  <c r="X332" i="7"/>
  <c r="W335" i="7"/>
  <c r="V335" i="7"/>
  <c r="W338" i="7"/>
  <c r="V338" i="7"/>
  <c r="W340" i="7"/>
  <c r="V340" i="7"/>
  <c r="X352" i="7"/>
  <c r="W356" i="7"/>
  <c r="V356" i="7"/>
  <c r="W358" i="7"/>
  <c r="V358" i="7"/>
  <c r="X360" i="7"/>
  <c r="X366" i="7"/>
  <c r="W369" i="7"/>
  <c r="V369" i="7"/>
  <c r="W373" i="7"/>
  <c r="V373" i="7"/>
  <c r="X452" i="7"/>
  <c r="V454" i="7"/>
  <c r="W454" i="7"/>
  <c r="X161" i="7"/>
  <c r="V161" i="7"/>
  <c r="X168" i="7"/>
  <c r="V168" i="7"/>
  <c r="X178" i="7"/>
  <c r="W178" i="7"/>
  <c r="X289" i="7"/>
  <c r="V289" i="7"/>
  <c r="X295" i="7"/>
  <c r="V295" i="7"/>
  <c r="W316" i="7"/>
  <c r="V316" i="7"/>
  <c r="W333" i="7"/>
  <c r="V333" i="7"/>
  <c r="W336" i="7"/>
  <c r="V336" i="7"/>
  <c r="W343" i="7"/>
  <c r="V343" i="7"/>
  <c r="W346" i="7"/>
  <c r="V346" i="7"/>
  <c r="W348" i="7"/>
  <c r="V348" i="7"/>
  <c r="W353" i="7"/>
  <c r="V353" i="7"/>
  <c r="W374" i="7"/>
  <c r="V374" i="7"/>
  <c r="X388" i="7"/>
  <c r="V388" i="7"/>
  <c r="V468" i="7"/>
  <c r="W468" i="7"/>
  <c r="V470" i="7"/>
  <c r="W470" i="7"/>
  <c r="V21" i="7"/>
  <c r="V25" i="7"/>
  <c r="V30" i="7"/>
  <c r="V34" i="7"/>
  <c r="V53" i="7"/>
  <c r="V62" i="7"/>
  <c r="V67" i="7"/>
  <c r="V75" i="7"/>
  <c r="V83" i="7"/>
  <c r="V91" i="7"/>
  <c r="V99" i="7"/>
  <c r="V107" i="7"/>
  <c r="V115" i="7"/>
  <c r="V123" i="7"/>
  <c r="V131" i="7"/>
  <c r="W135" i="7"/>
  <c r="V135" i="7"/>
  <c r="V149" i="7"/>
  <c r="X153" i="7"/>
  <c r="V153" i="7"/>
  <c r="V156" i="7"/>
  <c r="X160" i="7"/>
  <c r="V160" i="7"/>
  <c r="W168" i="7"/>
  <c r="X170" i="7"/>
  <c r="W170" i="7"/>
  <c r="V171" i="7"/>
  <c r="V178" i="7"/>
  <c r="V181" i="7"/>
  <c r="W188" i="7"/>
  <c r="X188" i="7"/>
  <c r="X249" i="7"/>
  <c r="V249" i="7"/>
  <c r="X255" i="7"/>
  <c r="V255" i="7"/>
  <c r="W289" i="7"/>
  <c r="W295" i="7"/>
  <c r="X316" i="7"/>
  <c r="X336" i="7"/>
  <c r="W341" i="7"/>
  <c r="V341" i="7"/>
  <c r="W344" i="7"/>
  <c r="V344" i="7"/>
  <c r="X346" i="7"/>
  <c r="X348" i="7"/>
  <c r="W351" i="7"/>
  <c r="V351" i="7"/>
  <c r="W365" i="7"/>
  <c r="V365" i="7"/>
  <c r="X374" i="7"/>
  <c r="W377" i="7"/>
  <c r="V377" i="7"/>
  <c r="W388" i="7"/>
  <c r="V451" i="7"/>
  <c r="W451" i="7"/>
  <c r="V455" i="7"/>
  <c r="W455" i="7"/>
  <c r="V466" i="7"/>
  <c r="W466" i="7"/>
  <c r="X468" i="7"/>
  <c r="X470" i="7"/>
  <c r="V482" i="7"/>
  <c r="W482" i="7"/>
  <c r="W229" i="7"/>
  <c r="Y229" i="7" s="1"/>
  <c r="W235" i="7"/>
  <c r="Y235" i="7" s="1"/>
  <c r="W263" i="7"/>
  <c r="Y263" i="7" s="1"/>
  <c r="W271" i="7"/>
  <c r="Y271" i="7" s="1"/>
  <c r="W277" i="7"/>
  <c r="Y277" i="7" s="1"/>
  <c r="W303" i="7"/>
  <c r="Y303" i="7" s="1"/>
  <c r="W380" i="7"/>
  <c r="Y380" i="7" s="1"/>
  <c r="X456" i="7"/>
  <c r="Y456" i="7" s="1"/>
  <c r="Y442" i="7"/>
  <c r="X5" i="7"/>
  <c r="V6" i="7"/>
  <c r="V5" i="7"/>
  <c r="X6" i="7"/>
  <c r="U5" i="7"/>
  <c r="U6" i="7" s="1"/>
  <c r="U7" i="7" s="1"/>
  <c r="B401" i="10"/>
  <c r="B486" i="10"/>
  <c r="B255" i="10"/>
  <c r="B385" i="10"/>
  <c r="B480" i="10"/>
  <c r="B212" i="10"/>
  <c r="B260" i="10"/>
  <c r="B324" i="10"/>
  <c r="C369" i="10"/>
  <c r="B180" i="10"/>
  <c r="B287" i="10"/>
  <c r="B351" i="10"/>
  <c r="B431" i="10"/>
  <c r="B432" i="10"/>
  <c r="B388" i="10"/>
  <c r="W16" i="7"/>
  <c r="X16" i="7"/>
  <c r="V16" i="7"/>
  <c r="W27" i="7"/>
  <c r="X27" i="7"/>
  <c r="V27" i="7"/>
  <c r="W48" i="7"/>
  <c r="X48" i="7"/>
  <c r="V48" i="7"/>
  <c r="W322" i="7"/>
  <c r="X322" i="7"/>
  <c r="V322" i="7"/>
  <c r="W376" i="7"/>
  <c r="X376" i="7"/>
  <c r="V376" i="7"/>
  <c r="B141" i="10"/>
  <c r="B196" i="10"/>
  <c r="B241" i="10"/>
  <c r="B244" i="10"/>
  <c r="B319" i="10"/>
  <c r="B479" i="10"/>
  <c r="B168" i="10"/>
  <c r="B209" i="10"/>
  <c r="C37" i="10"/>
  <c r="V462" i="7"/>
  <c r="X462" i="7"/>
  <c r="W462" i="7"/>
  <c r="B228" i="10"/>
  <c r="B292" i="10"/>
  <c r="B447" i="10"/>
  <c r="B448" i="10"/>
  <c r="C497" i="10"/>
  <c r="B177" i="10"/>
  <c r="B356" i="10"/>
  <c r="B276" i="10"/>
  <c r="B308" i="10"/>
  <c r="B340" i="10"/>
  <c r="B383" i="10"/>
  <c r="B418" i="10"/>
  <c r="B420" i="10"/>
  <c r="B422" i="10"/>
  <c r="B464" i="10"/>
  <c r="W8" i="7"/>
  <c r="X8" i="7"/>
  <c r="V8" i="7"/>
  <c r="W19" i="7"/>
  <c r="X19" i="7"/>
  <c r="V19" i="7"/>
  <c r="W40" i="7"/>
  <c r="X40" i="7"/>
  <c r="V40" i="7"/>
  <c r="W51" i="7"/>
  <c r="X51" i="7"/>
  <c r="V51" i="7"/>
  <c r="W56" i="7"/>
  <c r="V56" i="7"/>
  <c r="X56" i="7"/>
  <c r="W69" i="7"/>
  <c r="X69" i="7"/>
  <c r="V69" i="7"/>
  <c r="W77" i="7"/>
  <c r="X77" i="7"/>
  <c r="V77" i="7"/>
  <c r="W85" i="7"/>
  <c r="X85" i="7"/>
  <c r="V85" i="7"/>
  <c r="W93" i="7"/>
  <c r="X93" i="7"/>
  <c r="V93" i="7"/>
  <c r="W101" i="7"/>
  <c r="X101" i="7"/>
  <c r="V101" i="7"/>
  <c r="W109" i="7"/>
  <c r="X109" i="7"/>
  <c r="V109" i="7"/>
  <c r="W117" i="7"/>
  <c r="X117" i="7"/>
  <c r="V117" i="7"/>
  <c r="W125" i="7"/>
  <c r="X125" i="7"/>
  <c r="V125" i="7"/>
  <c r="W133" i="7"/>
  <c r="X133" i="7"/>
  <c r="V133" i="7"/>
  <c r="W141" i="7"/>
  <c r="X141" i="7"/>
  <c r="V141" i="7"/>
  <c r="X285" i="7"/>
  <c r="V285" i="7"/>
  <c r="W285" i="7"/>
  <c r="B484" i="10"/>
  <c r="B305" i="10"/>
  <c r="B496" i="10"/>
  <c r="W24" i="7"/>
  <c r="X24" i="7"/>
  <c r="V24" i="7"/>
  <c r="W35" i="7"/>
  <c r="X35" i="7"/>
  <c r="V35" i="7"/>
  <c r="W74" i="7"/>
  <c r="X74" i="7"/>
  <c r="V74" i="7"/>
  <c r="W82" i="7"/>
  <c r="X82" i="7"/>
  <c r="V82" i="7"/>
  <c r="W90" i="7"/>
  <c r="X90" i="7"/>
  <c r="V90" i="7"/>
  <c r="W98" i="7"/>
  <c r="X98" i="7"/>
  <c r="V98" i="7"/>
  <c r="W106" i="7"/>
  <c r="X106" i="7"/>
  <c r="V106" i="7"/>
  <c r="W114" i="7"/>
  <c r="X114" i="7"/>
  <c r="V114" i="7"/>
  <c r="W122" i="7"/>
  <c r="X122" i="7"/>
  <c r="V122" i="7"/>
  <c r="W130" i="7"/>
  <c r="X130" i="7"/>
  <c r="V130" i="7"/>
  <c r="W138" i="7"/>
  <c r="X138" i="7"/>
  <c r="V138" i="7"/>
  <c r="W146" i="7"/>
  <c r="X146" i="7"/>
  <c r="V146" i="7"/>
  <c r="B415" i="10"/>
  <c r="B416" i="10"/>
  <c r="B450" i="10"/>
  <c r="B452" i="10"/>
  <c r="B454" i="10"/>
  <c r="W11" i="7"/>
  <c r="X11" i="7"/>
  <c r="V11" i="7"/>
  <c r="W32" i="7"/>
  <c r="X32" i="7"/>
  <c r="V32" i="7"/>
  <c r="W43" i="7"/>
  <c r="X43" i="7"/>
  <c r="V43" i="7"/>
  <c r="W58" i="7"/>
  <c r="X58" i="7"/>
  <c r="V58" i="7"/>
  <c r="W72" i="7"/>
  <c r="V72" i="7"/>
  <c r="X72" i="7"/>
  <c r="W324" i="7"/>
  <c r="V324" i="7"/>
  <c r="X324" i="7"/>
  <c r="V458" i="7"/>
  <c r="X458" i="7"/>
  <c r="W458" i="7"/>
  <c r="W12" i="7"/>
  <c r="X12" i="7"/>
  <c r="W15" i="7"/>
  <c r="X15" i="7"/>
  <c r="V15" i="7"/>
  <c r="Y17" i="7"/>
  <c r="W28" i="7"/>
  <c r="X28" i="7"/>
  <c r="W31" i="7"/>
  <c r="X31" i="7"/>
  <c r="V31" i="7"/>
  <c r="W44" i="7"/>
  <c r="X44" i="7"/>
  <c r="W47" i="7"/>
  <c r="X47" i="7"/>
  <c r="V47" i="7"/>
  <c r="Y49" i="7"/>
  <c r="W61" i="7"/>
  <c r="X61" i="7"/>
  <c r="W64" i="7"/>
  <c r="V64" i="7"/>
  <c r="W66" i="7"/>
  <c r="X66" i="7"/>
  <c r="W80" i="7"/>
  <c r="V80" i="7"/>
  <c r="X80" i="7"/>
  <c r="W88" i="7"/>
  <c r="V88" i="7"/>
  <c r="X88" i="7"/>
  <c r="W96" i="7"/>
  <c r="V96" i="7"/>
  <c r="X96" i="7"/>
  <c r="W104" i="7"/>
  <c r="V104" i="7"/>
  <c r="X104" i="7"/>
  <c r="W112" i="7"/>
  <c r="V112" i="7"/>
  <c r="X112" i="7"/>
  <c r="W120" i="7"/>
  <c r="V120" i="7"/>
  <c r="X120" i="7"/>
  <c r="W128" i="7"/>
  <c r="V128" i="7"/>
  <c r="X128" i="7"/>
  <c r="W136" i="7"/>
  <c r="V136" i="7"/>
  <c r="X136" i="7"/>
  <c r="W144" i="7"/>
  <c r="V144" i="7"/>
  <c r="X144" i="7"/>
  <c r="X257" i="7"/>
  <c r="W257" i="7"/>
  <c r="V257" i="7"/>
  <c r="X261" i="7"/>
  <c r="V261" i="7"/>
  <c r="W261" i="7"/>
  <c r="W363" i="7"/>
  <c r="V363" i="7"/>
  <c r="V446" i="7"/>
  <c r="X446" i="7"/>
  <c r="W446" i="7"/>
  <c r="V480" i="7"/>
  <c r="X480" i="7"/>
  <c r="W480" i="7"/>
  <c r="W7" i="7"/>
  <c r="V7" i="7"/>
  <c r="W20" i="7"/>
  <c r="X20" i="7"/>
  <c r="W23" i="7"/>
  <c r="X23" i="7"/>
  <c r="V23" i="7"/>
  <c r="W36" i="7"/>
  <c r="X36" i="7"/>
  <c r="W39" i="7"/>
  <c r="X39" i="7"/>
  <c r="V39" i="7"/>
  <c r="W52" i="7"/>
  <c r="X52" i="7"/>
  <c r="X259" i="7"/>
  <c r="W259" i="7"/>
  <c r="V259" i="7"/>
  <c r="X305" i="7"/>
  <c r="W305" i="7"/>
  <c r="V305" i="7"/>
  <c r="V448" i="7"/>
  <c r="X448" i="7"/>
  <c r="W448" i="7"/>
  <c r="V465" i="7"/>
  <c r="W465" i="7"/>
  <c r="V478" i="7"/>
  <c r="X478" i="7"/>
  <c r="W478" i="7"/>
  <c r="X207" i="7"/>
  <c r="V207" i="7"/>
  <c r="X223" i="7"/>
  <c r="V223" i="7"/>
  <c r="X237" i="7"/>
  <c r="W237" i="7"/>
  <c r="X267" i="7"/>
  <c r="W267" i="7"/>
  <c r="X275" i="7"/>
  <c r="W275" i="7"/>
  <c r="W312" i="7"/>
  <c r="V312" i="7"/>
  <c r="X312" i="7"/>
  <c r="W320" i="7"/>
  <c r="X320" i="7"/>
  <c r="W337" i="7"/>
  <c r="V337" i="7"/>
  <c r="W345" i="7"/>
  <c r="V345" i="7"/>
  <c r="W359" i="7"/>
  <c r="V359" i="7"/>
  <c r="W364" i="7"/>
  <c r="X364" i="7"/>
  <c r="W370" i="7"/>
  <c r="X370" i="7"/>
  <c r="V370" i="7"/>
  <c r="V476" i="7"/>
  <c r="X476" i="7"/>
  <c r="W476" i="7"/>
  <c r="B436" i="10"/>
  <c r="B466" i="10"/>
  <c r="X4" i="7"/>
  <c r="W4" i="7"/>
  <c r="W57" i="7"/>
  <c r="X57" i="7"/>
  <c r="W60" i="7"/>
  <c r="V60" i="7"/>
  <c r="W65" i="7"/>
  <c r="X65" i="7"/>
  <c r="W68" i="7"/>
  <c r="V68" i="7"/>
  <c r="W73" i="7"/>
  <c r="X73" i="7"/>
  <c r="W76" i="7"/>
  <c r="V76" i="7"/>
  <c r="W81" i="7"/>
  <c r="X81" i="7"/>
  <c r="W84" i="7"/>
  <c r="V84" i="7"/>
  <c r="W89" i="7"/>
  <c r="X89" i="7"/>
  <c r="W92" i="7"/>
  <c r="V92" i="7"/>
  <c r="W97" i="7"/>
  <c r="X97" i="7"/>
  <c r="W100" i="7"/>
  <c r="V100" i="7"/>
  <c r="W105" i="7"/>
  <c r="X105" i="7"/>
  <c r="W108" i="7"/>
  <c r="V108" i="7"/>
  <c r="W113" i="7"/>
  <c r="X113" i="7"/>
  <c r="W116" i="7"/>
  <c r="V116" i="7"/>
  <c r="W121" i="7"/>
  <c r="X121" i="7"/>
  <c r="W124" i="7"/>
  <c r="V124" i="7"/>
  <c r="W129" i="7"/>
  <c r="X129" i="7"/>
  <c r="W132" i="7"/>
  <c r="V132" i="7"/>
  <c r="W137" i="7"/>
  <c r="X137" i="7"/>
  <c r="W140" i="7"/>
  <c r="V140" i="7"/>
  <c r="W145" i="7"/>
  <c r="X145" i="7"/>
  <c r="W199" i="7"/>
  <c r="X205" i="7"/>
  <c r="V205" i="7"/>
  <c r="W207" i="7"/>
  <c r="X221" i="7"/>
  <c r="V221" i="7"/>
  <c r="V237" i="7"/>
  <c r="X243" i="7"/>
  <c r="W243" i="7"/>
  <c r="X245" i="7"/>
  <c r="V245" i="7"/>
  <c r="V265" i="7"/>
  <c r="V267" i="7"/>
  <c r="V275" i="7"/>
  <c r="W308" i="7"/>
  <c r="X308" i="7"/>
  <c r="W310" i="7"/>
  <c r="X310" i="7"/>
  <c r="V310" i="7"/>
  <c r="W318" i="7"/>
  <c r="X318" i="7"/>
  <c r="V320" i="7"/>
  <c r="V364" i="7"/>
  <c r="W368" i="7"/>
  <c r="X368" i="7"/>
  <c r="V368" i="7"/>
  <c r="W371" i="7"/>
  <c r="V371" i="7"/>
  <c r="V449" i="7"/>
  <c r="W449" i="7"/>
  <c r="V463" i="7"/>
  <c r="W463" i="7"/>
  <c r="W467" i="7"/>
  <c r="V481" i="7"/>
  <c r="W481" i="7"/>
  <c r="Y22" i="7"/>
  <c r="Y26" i="7"/>
  <c r="Y46" i="7"/>
  <c r="Y54" i="7"/>
  <c r="Y142" i="7"/>
  <c r="X227" i="7"/>
  <c r="W227" i="7"/>
  <c r="Y247" i="7"/>
  <c r="X251" i="7"/>
  <c r="W251" i="7"/>
  <c r="X253" i="7"/>
  <c r="V253" i="7"/>
  <c r="W265" i="7"/>
  <c r="X273" i="7"/>
  <c r="W273" i="7"/>
  <c r="X281" i="7"/>
  <c r="W281" i="7"/>
  <c r="X299" i="7"/>
  <c r="W299" i="7"/>
  <c r="X301" i="7"/>
  <c r="V301" i="7"/>
  <c r="W314" i="7"/>
  <c r="V314" i="7"/>
  <c r="W328" i="7"/>
  <c r="X328" i="7"/>
  <c r="W334" i="7"/>
  <c r="X334" i="7"/>
  <c r="V334" i="7"/>
  <c r="W342" i="7"/>
  <c r="X342" i="7"/>
  <c r="V342" i="7"/>
  <c r="W350" i="7"/>
  <c r="X350" i="7"/>
  <c r="V350" i="7"/>
  <c r="W362" i="7"/>
  <c r="X362" i="7"/>
  <c r="V362" i="7"/>
  <c r="W372" i="7"/>
  <c r="X372" i="7"/>
  <c r="Y450" i="7"/>
  <c r="V461" i="7"/>
  <c r="W461" i="7"/>
  <c r="V464" i="7"/>
  <c r="X464" i="7"/>
  <c r="W464" i="7"/>
  <c r="X287" i="7"/>
  <c r="V287" i="7"/>
  <c r="X291" i="7"/>
  <c r="W291" i="7"/>
  <c r="X293" i="7"/>
  <c r="V293" i="7"/>
  <c r="W354" i="7"/>
  <c r="X354" i="7"/>
  <c r="V444" i="7"/>
  <c r="X444" i="7"/>
  <c r="W444" i="7"/>
  <c r="V447" i="7"/>
  <c r="W447" i="7"/>
  <c r="V460" i="7"/>
  <c r="X460" i="7"/>
  <c r="W460" i="7"/>
  <c r="Y472" i="7"/>
  <c r="V474" i="7"/>
  <c r="X474" i="7"/>
  <c r="W474" i="7"/>
  <c r="V477" i="7"/>
  <c r="W477" i="7"/>
  <c r="V479" i="7"/>
  <c r="W479" i="7"/>
  <c r="Y306" i="7"/>
  <c r="B33" i="10"/>
  <c r="B41" i="10"/>
  <c r="B57" i="10"/>
  <c r="B65" i="10"/>
  <c r="B81" i="10"/>
  <c r="B97" i="10"/>
  <c r="B113" i="10"/>
  <c r="B129" i="10"/>
  <c r="B145" i="10"/>
  <c r="B153" i="10"/>
  <c r="B201" i="10"/>
  <c r="B217" i="10"/>
  <c r="B233" i="10"/>
  <c r="B249" i="10"/>
  <c r="B297" i="10"/>
  <c r="B329" i="10"/>
  <c r="B345" i="10"/>
  <c r="B393" i="10"/>
  <c r="B409" i="10"/>
  <c r="B426" i="10"/>
  <c r="B428" i="10"/>
  <c r="B430" i="10"/>
  <c r="B474" i="10"/>
  <c r="B476" i="10"/>
  <c r="B478" i="10"/>
  <c r="B490" i="10"/>
  <c r="B176" i="10"/>
  <c r="B192" i="10"/>
  <c r="B204" i="10"/>
  <c r="C205" i="10"/>
  <c r="B224" i="10"/>
  <c r="B236" i="10"/>
  <c r="B252" i="10"/>
  <c r="B256" i="10"/>
  <c r="B272" i="10"/>
  <c r="B284" i="10"/>
  <c r="C285" i="10"/>
  <c r="B300" i="10"/>
  <c r="C301" i="10"/>
  <c r="B316" i="10"/>
  <c r="B336" i="10"/>
  <c r="B368" i="10"/>
  <c r="B384" i="10"/>
  <c r="B400" i="10"/>
  <c r="B412" i="10"/>
  <c r="B31" i="10"/>
  <c r="C32" i="10"/>
  <c r="B35" i="10"/>
  <c r="B39" i="10"/>
  <c r="B43" i="10"/>
  <c r="B59" i="10"/>
  <c r="B71" i="10"/>
  <c r="B75" i="10"/>
  <c r="B83" i="10"/>
  <c r="B91" i="10"/>
  <c r="B111" i="10"/>
  <c r="B119" i="10"/>
  <c r="B123" i="10"/>
  <c r="B135" i="10"/>
  <c r="B139" i="10"/>
  <c r="B151" i="10"/>
  <c r="B30" i="10"/>
  <c r="B34" i="10"/>
  <c r="B38" i="10"/>
  <c r="B42" i="10"/>
  <c r="B46" i="10"/>
  <c r="B50" i="10"/>
  <c r="B54" i="10"/>
  <c r="B58" i="10"/>
  <c r="B62" i="10"/>
  <c r="B66" i="10"/>
  <c r="B70" i="10"/>
  <c r="B74" i="10"/>
  <c r="B78" i="10"/>
  <c r="B82" i="10"/>
  <c r="B86" i="10"/>
  <c r="B90" i="10"/>
  <c r="B94" i="10"/>
  <c r="B98" i="10"/>
  <c r="B102" i="10"/>
  <c r="B106" i="10"/>
  <c r="B110" i="10"/>
  <c r="B114" i="10"/>
  <c r="B118" i="10"/>
  <c r="B122" i="10"/>
  <c r="B126" i="10"/>
  <c r="B130" i="10"/>
  <c r="B134" i="10"/>
  <c r="B138" i="10"/>
  <c r="B142" i="10"/>
  <c r="B146" i="10"/>
  <c r="B150" i="10"/>
  <c r="B154" i="10"/>
  <c r="B158" i="10"/>
  <c r="B162" i="10"/>
  <c r="B170" i="10"/>
  <c r="B174" i="10"/>
  <c r="B178" i="10"/>
  <c r="C179" i="10"/>
  <c r="B182" i="10"/>
  <c r="C183" i="10"/>
  <c r="B186" i="10"/>
  <c r="C187" i="10"/>
  <c r="B190" i="10"/>
  <c r="B194" i="10"/>
  <c r="C195" i="10"/>
  <c r="B198" i="10"/>
  <c r="C199" i="10"/>
  <c r="B202" i="10"/>
  <c r="C203" i="10"/>
  <c r="B206" i="10"/>
  <c r="B210" i="10"/>
  <c r="C211" i="10"/>
  <c r="B214" i="10"/>
  <c r="C215" i="10"/>
  <c r="B218" i="10"/>
  <c r="B222" i="10"/>
  <c r="B226" i="10"/>
  <c r="C227" i="10"/>
  <c r="B230" i="10"/>
  <c r="C231" i="10"/>
  <c r="B234" i="10"/>
  <c r="B238" i="10"/>
  <c r="B242" i="10"/>
  <c r="C243" i="10"/>
  <c r="B246" i="10"/>
  <c r="C247" i="10"/>
  <c r="B250" i="10"/>
  <c r="C251" i="10"/>
  <c r="B254" i="10"/>
  <c r="B258" i="10"/>
  <c r="C259" i="10"/>
  <c r="B262" i="10"/>
  <c r="C263" i="10"/>
  <c r="B266" i="10"/>
  <c r="B270" i="10"/>
  <c r="B274" i="10"/>
  <c r="C275" i="10"/>
  <c r="B278" i="10"/>
  <c r="C279" i="10"/>
  <c r="B282" i="10"/>
  <c r="C283" i="10"/>
  <c r="B286" i="10"/>
  <c r="B290" i="10"/>
  <c r="C291" i="10"/>
  <c r="B294" i="10"/>
  <c r="B298" i="10"/>
  <c r="C299" i="10"/>
  <c r="B302" i="10"/>
  <c r="B306" i="10"/>
  <c r="C307" i="10"/>
  <c r="B310" i="10"/>
  <c r="C311" i="10"/>
  <c r="B314" i="10"/>
  <c r="B318" i="10"/>
  <c r="B322" i="10"/>
  <c r="C323" i="10"/>
  <c r="B326" i="10"/>
  <c r="C327" i="10"/>
  <c r="B330" i="10"/>
  <c r="C331" i="10"/>
  <c r="B334" i="10"/>
  <c r="B338" i="10"/>
  <c r="C339" i="10"/>
  <c r="B342" i="10"/>
  <c r="B346" i="10"/>
  <c r="B350" i="10"/>
  <c r="B354" i="10"/>
  <c r="C355" i="10"/>
  <c r="B358" i="10"/>
  <c r="C359" i="10"/>
  <c r="B362" i="10"/>
  <c r="B366" i="10"/>
  <c r="B370" i="10"/>
  <c r="C371" i="10"/>
  <c r="B374" i="10"/>
  <c r="B378" i="10"/>
  <c r="B382" i="10"/>
  <c r="B386" i="10"/>
  <c r="C387" i="10"/>
  <c r="B390" i="10"/>
  <c r="C391" i="10"/>
  <c r="B394" i="10"/>
  <c r="B398" i="10"/>
  <c r="B402" i="10"/>
  <c r="C403" i="10"/>
  <c r="B406" i="10"/>
  <c r="C407" i="10"/>
  <c r="B410" i="10"/>
  <c r="B414" i="10"/>
  <c r="C419" i="10"/>
  <c r="C421" i="10"/>
  <c r="C423" i="10"/>
  <c r="C429" i="10"/>
  <c r="C435" i="10"/>
  <c r="C437" i="10"/>
  <c r="C443" i="10"/>
  <c r="C445" i="10"/>
  <c r="C451" i="10"/>
  <c r="C453" i="10"/>
  <c r="C459" i="10"/>
  <c r="C461" i="10"/>
  <c r="C467" i="10"/>
  <c r="C469" i="10"/>
  <c r="C475" i="10"/>
  <c r="C477" i="10"/>
  <c r="C483" i="10"/>
  <c r="C485" i="10"/>
  <c r="C499" i="10"/>
  <c r="C501" i="10"/>
  <c r="C503" i="10"/>
  <c r="B442" i="10"/>
  <c r="B444" i="10"/>
  <c r="B446" i="10"/>
  <c r="B458" i="10"/>
  <c r="B460" i="10"/>
  <c r="B462" i="10"/>
  <c r="B492" i="10"/>
  <c r="B494" i="10"/>
  <c r="B172" i="10"/>
  <c r="C173" i="10"/>
  <c r="B188" i="10"/>
  <c r="C189" i="10"/>
  <c r="B208" i="10"/>
  <c r="B220" i="10"/>
  <c r="C221" i="10"/>
  <c r="B240" i="10"/>
  <c r="C253" i="10"/>
  <c r="B268" i="10"/>
  <c r="C269" i="10"/>
  <c r="B288" i="10"/>
  <c r="B304" i="10"/>
  <c r="B320" i="10"/>
  <c r="B332" i="10"/>
  <c r="C333" i="10"/>
  <c r="B348" i="10"/>
  <c r="B352" i="10"/>
  <c r="B364" i="10"/>
  <c r="C365" i="10"/>
  <c r="B380" i="10"/>
  <c r="C381" i="10"/>
  <c r="B396" i="10"/>
  <c r="C397" i="10"/>
  <c r="B47" i="10"/>
  <c r="B51" i="10"/>
  <c r="B55" i="10"/>
  <c r="B63" i="10"/>
  <c r="B67" i="10"/>
  <c r="B79" i="10"/>
  <c r="B87" i="10"/>
  <c r="B95" i="10"/>
  <c r="B99" i="10"/>
  <c r="B103" i="10"/>
  <c r="B107" i="10"/>
  <c r="B115" i="10"/>
  <c r="B127" i="10"/>
  <c r="B131" i="10"/>
  <c r="B143" i="10"/>
  <c r="B147" i="10"/>
  <c r="B155" i="10"/>
  <c r="B159" i="10"/>
  <c r="B163" i="10"/>
  <c r="B167" i="10"/>
  <c r="Y63" i="7"/>
  <c r="Y150" i="7"/>
  <c r="Y158" i="7"/>
  <c r="Y164" i="7"/>
  <c r="Y166" i="7"/>
  <c r="Y174" i="7"/>
  <c r="X184" i="7"/>
  <c r="W187" i="7"/>
  <c r="V187" i="7"/>
  <c r="X192" i="7"/>
  <c r="X200" i="7"/>
  <c r="V200" i="7"/>
  <c r="X209" i="7"/>
  <c r="W209" i="7"/>
  <c r="X210" i="7"/>
  <c r="V210" i="7"/>
  <c r="W210" i="7"/>
  <c r="W215" i="7"/>
  <c r="X219" i="7"/>
  <c r="V219" i="7"/>
  <c r="X222" i="7"/>
  <c r="V222" i="7"/>
  <c r="X232" i="7"/>
  <c r="V232" i="7"/>
  <c r="W232" i="7"/>
  <c r="X240" i="7"/>
  <c r="V240" i="7"/>
  <c r="W240" i="7"/>
  <c r="X248" i="7"/>
  <c r="W248" i="7"/>
  <c r="V248" i="7"/>
  <c r="X256" i="7"/>
  <c r="W256" i="7"/>
  <c r="V256" i="7"/>
  <c r="X264" i="7"/>
  <c r="W264" i="7"/>
  <c r="V264" i="7"/>
  <c r="W147" i="7"/>
  <c r="Y147" i="7" s="1"/>
  <c r="W149" i="7"/>
  <c r="W151" i="7"/>
  <c r="Y151" i="7" s="1"/>
  <c r="W153" i="7"/>
  <c r="W155" i="7"/>
  <c r="W157" i="7"/>
  <c r="Y157" i="7" s="1"/>
  <c r="W159" i="7"/>
  <c r="Y159" i="7" s="1"/>
  <c r="W161" i="7"/>
  <c r="W163" i="7"/>
  <c r="Y163" i="7" s="1"/>
  <c r="W165" i="7"/>
  <c r="W167" i="7"/>
  <c r="Y167" i="7" s="1"/>
  <c r="W169" i="7"/>
  <c r="W171" i="7"/>
  <c r="W173" i="7"/>
  <c r="Y173" i="7" s="1"/>
  <c r="W175" i="7"/>
  <c r="Y175" i="7" s="1"/>
  <c r="W177" i="7"/>
  <c r="W179" i="7"/>
  <c r="Y179" i="7" s="1"/>
  <c r="W181" i="7"/>
  <c r="X186" i="7"/>
  <c r="X187" i="7"/>
  <c r="V188" i="7"/>
  <c r="W189" i="7"/>
  <c r="V189" i="7"/>
  <c r="X195" i="7"/>
  <c r="V195" i="7"/>
  <c r="X198" i="7"/>
  <c r="V198" i="7"/>
  <c r="V199" i="7"/>
  <c r="W200" i="7"/>
  <c r="X208" i="7"/>
  <c r="V208" i="7"/>
  <c r="V209" i="7"/>
  <c r="X217" i="7"/>
  <c r="W217" i="7"/>
  <c r="X218" i="7"/>
  <c r="V218" i="7"/>
  <c r="W218" i="7"/>
  <c r="W219" i="7"/>
  <c r="W222" i="7"/>
  <c r="W223" i="7"/>
  <c r="X231" i="7"/>
  <c r="W231" i="7"/>
  <c r="X239" i="7"/>
  <c r="W239" i="7"/>
  <c r="W313" i="7"/>
  <c r="X313" i="7"/>
  <c r="V313" i="7"/>
  <c r="W183" i="7"/>
  <c r="V183" i="7"/>
  <c r="W191" i="7"/>
  <c r="V191" i="7"/>
  <c r="X193" i="7"/>
  <c r="W193" i="7"/>
  <c r="X194" i="7"/>
  <c r="V194" i="7"/>
  <c r="W194" i="7"/>
  <c r="X203" i="7"/>
  <c r="V203" i="7"/>
  <c r="X206" i="7"/>
  <c r="V206" i="7"/>
  <c r="X216" i="7"/>
  <c r="V216" i="7"/>
  <c r="X225" i="7"/>
  <c r="W225" i="7"/>
  <c r="X233" i="7"/>
  <c r="W233" i="7"/>
  <c r="V233" i="7"/>
  <c r="X241" i="7"/>
  <c r="W241" i="7"/>
  <c r="V241" i="7"/>
  <c r="X183" i="7"/>
  <c r="V184" i="7"/>
  <c r="W185" i="7"/>
  <c r="V185" i="7"/>
  <c r="X191" i="7"/>
  <c r="V192" i="7"/>
  <c r="V193" i="7"/>
  <c r="X201" i="7"/>
  <c r="W201" i="7"/>
  <c r="X202" i="7"/>
  <c r="V202" i="7"/>
  <c r="W202" i="7"/>
  <c r="W203" i="7"/>
  <c r="W206" i="7"/>
  <c r="X211" i="7"/>
  <c r="V211" i="7"/>
  <c r="X214" i="7"/>
  <c r="V214" i="7"/>
  <c r="V215" i="7"/>
  <c r="W216" i="7"/>
  <c r="X224" i="7"/>
  <c r="V224" i="7"/>
  <c r="V225" i="7"/>
  <c r="X230" i="7"/>
  <c r="V230" i="7"/>
  <c r="X238" i="7"/>
  <c r="V238" i="7"/>
  <c r="X246" i="7"/>
  <c r="W246" i="7"/>
  <c r="V246" i="7"/>
  <c r="X254" i="7"/>
  <c r="W254" i="7"/>
  <c r="V254" i="7"/>
  <c r="X262" i="7"/>
  <c r="W262" i="7"/>
  <c r="V262" i="7"/>
  <c r="X290" i="7"/>
  <c r="W290" i="7"/>
  <c r="V290" i="7"/>
  <c r="X298" i="7"/>
  <c r="W298" i="7"/>
  <c r="V298" i="7"/>
  <c r="W321" i="7"/>
  <c r="X321" i="7"/>
  <c r="V321" i="7"/>
  <c r="X382" i="7"/>
  <c r="V382" i="7"/>
  <c r="W382" i="7"/>
  <c r="X226" i="7"/>
  <c r="V226" i="7"/>
  <c r="X234" i="7"/>
  <c r="V234" i="7"/>
  <c r="X242" i="7"/>
  <c r="V242" i="7"/>
  <c r="X244" i="7"/>
  <c r="W244" i="7"/>
  <c r="V244" i="7"/>
  <c r="X252" i="7"/>
  <c r="W252" i="7"/>
  <c r="V252" i="7"/>
  <c r="X260" i="7"/>
  <c r="W260" i="7"/>
  <c r="V260" i="7"/>
  <c r="X268" i="7"/>
  <c r="W268" i="7"/>
  <c r="X272" i="7"/>
  <c r="W272" i="7"/>
  <c r="X276" i="7"/>
  <c r="W276" i="7"/>
  <c r="X280" i="7"/>
  <c r="W280" i="7"/>
  <c r="X284" i="7"/>
  <c r="W284" i="7"/>
  <c r="X288" i="7"/>
  <c r="W288" i="7"/>
  <c r="X389" i="7"/>
  <c r="V389" i="7"/>
  <c r="W389" i="7"/>
  <c r="X393" i="7"/>
  <c r="V393" i="7"/>
  <c r="W393" i="7"/>
  <c r="X196" i="7"/>
  <c r="V196" i="7"/>
  <c r="X204" i="7"/>
  <c r="V204" i="7"/>
  <c r="X212" i="7"/>
  <c r="V212" i="7"/>
  <c r="X220" i="7"/>
  <c r="V220" i="7"/>
  <c r="W226" i="7"/>
  <c r="X228" i="7"/>
  <c r="V228" i="7"/>
  <c r="X236" i="7"/>
  <c r="V236" i="7"/>
  <c r="X250" i="7"/>
  <c r="W250" i="7"/>
  <c r="V250" i="7"/>
  <c r="X258" i="7"/>
  <c r="W258" i="7"/>
  <c r="V258" i="7"/>
  <c r="X266" i="7"/>
  <c r="W266" i="7"/>
  <c r="V266" i="7"/>
  <c r="X296" i="7"/>
  <c r="W296" i="7"/>
  <c r="V296" i="7"/>
  <c r="X304" i="7"/>
  <c r="W304" i="7"/>
  <c r="V304" i="7"/>
  <c r="W329" i="7"/>
  <c r="X329" i="7"/>
  <c r="V329" i="7"/>
  <c r="X385" i="7"/>
  <c r="V385" i="7"/>
  <c r="W385" i="7"/>
  <c r="X270" i="7"/>
  <c r="W270" i="7"/>
  <c r="X274" i="7"/>
  <c r="W274" i="7"/>
  <c r="X278" i="7"/>
  <c r="W278" i="7"/>
  <c r="X282" i="7"/>
  <c r="W282" i="7"/>
  <c r="X286" i="7"/>
  <c r="W286" i="7"/>
  <c r="X294" i="7"/>
  <c r="W294" i="7"/>
  <c r="V294" i="7"/>
  <c r="X302" i="7"/>
  <c r="W302" i="7"/>
  <c r="V302" i="7"/>
  <c r="X292" i="7"/>
  <c r="W292" i="7"/>
  <c r="V292" i="7"/>
  <c r="X300" i="7"/>
  <c r="W300" i="7"/>
  <c r="V300" i="7"/>
  <c r="W309" i="7"/>
  <c r="X309" i="7"/>
  <c r="W317" i="7"/>
  <c r="X317" i="7"/>
  <c r="W325" i="7"/>
  <c r="X325" i="7"/>
  <c r="X378" i="7"/>
  <c r="V378" i="7"/>
  <c r="W307" i="7"/>
  <c r="X307" i="7"/>
  <c r="W311" i="7"/>
  <c r="X311" i="7"/>
  <c r="W315" i="7"/>
  <c r="X315" i="7"/>
  <c r="W319" i="7"/>
  <c r="X319" i="7"/>
  <c r="W323" i="7"/>
  <c r="X323" i="7"/>
  <c r="W327" i="7"/>
  <c r="X327" i="7"/>
  <c r="X381" i="7"/>
  <c r="V381" i="7"/>
  <c r="W381" i="7"/>
  <c r="X394" i="7"/>
  <c r="V394" i="7"/>
  <c r="W394" i="7"/>
  <c r="X396" i="7"/>
  <c r="V396" i="7"/>
  <c r="W396" i="7"/>
  <c r="X398" i="7"/>
  <c r="V398" i="7"/>
  <c r="W398" i="7"/>
  <c r="X400" i="7"/>
  <c r="V400" i="7"/>
  <c r="W400" i="7"/>
  <c r="X402" i="7"/>
  <c r="V402" i="7"/>
  <c r="W402" i="7"/>
  <c r="X404" i="7"/>
  <c r="V404" i="7"/>
  <c r="W404" i="7"/>
  <c r="X406" i="7"/>
  <c r="V406" i="7"/>
  <c r="W406" i="7"/>
  <c r="X408" i="7"/>
  <c r="V408" i="7"/>
  <c r="W408" i="7"/>
  <c r="X410" i="7"/>
  <c r="V410" i="7"/>
  <c r="W410" i="7"/>
  <c r="X412" i="7"/>
  <c r="V412" i="7"/>
  <c r="W412" i="7"/>
  <c r="X414" i="7"/>
  <c r="V414" i="7"/>
  <c r="W414" i="7"/>
  <c r="X416" i="7"/>
  <c r="V416" i="7"/>
  <c r="W416" i="7"/>
  <c r="X418" i="7"/>
  <c r="V418" i="7"/>
  <c r="W418" i="7"/>
  <c r="X420" i="7"/>
  <c r="V420" i="7"/>
  <c r="W420" i="7"/>
  <c r="X422" i="7"/>
  <c r="V422" i="7"/>
  <c r="W422" i="7"/>
  <c r="X424" i="7"/>
  <c r="V424" i="7"/>
  <c r="W424" i="7"/>
  <c r="X426" i="7"/>
  <c r="V426" i="7"/>
  <c r="W426" i="7"/>
  <c r="X428" i="7"/>
  <c r="V428" i="7"/>
  <c r="W428" i="7"/>
  <c r="X430" i="7"/>
  <c r="V430" i="7"/>
  <c r="W430" i="7"/>
  <c r="X432" i="7"/>
  <c r="V432" i="7"/>
  <c r="W432" i="7"/>
  <c r="X434" i="7"/>
  <c r="V434" i="7"/>
  <c r="W434" i="7"/>
  <c r="X436" i="7"/>
  <c r="V436" i="7"/>
  <c r="W436" i="7"/>
  <c r="X438" i="7"/>
  <c r="V438" i="7"/>
  <c r="W438" i="7"/>
  <c r="X440" i="7"/>
  <c r="V440" i="7"/>
  <c r="W440" i="7"/>
  <c r="V307" i="7"/>
  <c r="V311" i="7"/>
  <c r="V315" i="7"/>
  <c r="V319" i="7"/>
  <c r="V323" i="7"/>
  <c r="V327" i="7"/>
  <c r="X386" i="7"/>
  <c r="V386" i="7"/>
  <c r="X390" i="7"/>
  <c r="V390" i="7"/>
  <c r="X331" i="7"/>
  <c r="Y331" i="7" s="1"/>
  <c r="X333" i="7"/>
  <c r="X335" i="7"/>
  <c r="X337" i="7"/>
  <c r="X339" i="7"/>
  <c r="Y339" i="7" s="1"/>
  <c r="X341" i="7"/>
  <c r="X343" i="7"/>
  <c r="X345" i="7"/>
  <c r="X347" i="7"/>
  <c r="Y347" i="7" s="1"/>
  <c r="X349" i="7"/>
  <c r="X351" i="7"/>
  <c r="X353" i="7"/>
  <c r="X355" i="7"/>
  <c r="X357" i="7"/>
  <c r="Y357" i="7" s="1"/>
  <c r="X359" i="7"/>
  <c r="X361" i="7"/>
  <c r="Y361" i="7" s="1"/>
  <c r="X363" i="7"/>
  <c r="X365" i="7"/>
  <c r="X367" i="7"/>
  <c r="Y367" i="7" s="1"/>
  <c r="X369" i="7"/>
  <c r="X371" i="7"/>
  <c r="X373" i="7"/>
  <c r="X375" i="7"/>
  <c r="Y375" i="7" s="1"/>
  <c r="X377" i="7"/>
  <c r="X379" i="7"/>
  <c r="V379" i="7"/>
  <c r="W384" i="7"/>
  <c r="Y384" i="7" s="1"/>
  <c r="X387" i="7"/>
  <c r="V387" i="7"/>
  <c r="W392" i="7"/>
  <c r="X397" i="7"/>
  <c r="V397" i="7"/>
  <c r="X401" i="7"/>
  <c r="V401" i="7"/>
  <c r="X405" i="7"/>
  <c r="V405" i="7"/>
  <c r="X409" i="7"/>
  <c r="V409" i="7"/>
  <c r="X413" i="7"/>
  <c r="V413" i="7"/>
  <c r="X417" i="7"/>
  <c r="V417" i="7"/>
  <c r="X421" i="7"/>
  <c r="V421" i="7"/>
  <c r="X425" i="7"/>
  <c r="V425" i="7"/>
  <c r="X429" i="7"/>
  <c r="V429" i="7"/>
  <c r="X433" i="7"/>
  <c r="V433" i="7"/>
  <c r="X437" i="7"/>
  <c r="V437" i="7"/>
  <c r="X441" i="7"/>
  <c r="V441" i="7"/>
  <c r="X383" i="7"/>
  <c r="V383" i="7"/>
  <c r="X391" i="7"/>
  <c r="V391" i="7"/>
  <c r="X395" i="7"/>
  <c r="V395" i="7"/>
  <c r="X399" i="7"/>
  <c r="V399" i="7"/>
  <c r="X403" i="7"/>
  <c r="V403" i="7"/>
  <c r="X407" i="7"/>
  <c r="V407" i="7"/>
  <c r="X411" i="7"/>
  <c r="V411" i="7"/>
  <c r="X415" i="7"/>
  <c r="V415" i="7"/>
  <c r="X419" i="7"/>
  <c r="V419" i="7"/>
  <c r="X423" i="7"/>
  <c r="V423" i="7"/>
  <c r="X427" i="7"/>
  <c r="V427" i="7"/>
  <c r="X431" i="7"/>
  <c r="V431" i="7"/>
  <c r="X435" i="7"/>
  <c r="V435" i="7"/>
  <c r="X439" i="7"/>
  <c r="V439" i="7"/>
  <c r="V445" i="7"/>
  <c r="X445" i="7"/>
  <c r="V443" i="7"/>
  <c r="X443" i="7"/>
  <c r="X447" i="7"/>
  <c r="X449" i="7"/>
  <c r="X451" i="7"/>
  <c r="X453" i="7"/>
  <c r="Y453" i="7" s="1"/>
  <c r="X455" i="7"/>
  <c r="X457" i="7"/>
  <c r="Y457" i="7" s="1"/>
  <c r="X459" i="7"/>
  <c r="Y459" i="7" s="1"/>
  <c r="X461" i="7"/>
  <c r="X463" i="7"/>
  <c r="X465" i="7"/>
  <c r="X467" i="7"/>
  <c r="X469" i="7"/>
  <c r="Y469" i="7" s="1"/>
  <c r="X471" i="7"/>
  <c r="X473" i="7"/>
  <c r="Y473" i="7" s="1"/>
  <c r="X475" i="7"/>
  <c r="Y475" i="7" s="1"/>
  <c r="X477" i="7"/>
  <c r="X479" i="7"/>
  <c r="X481" i="7"/>
  <c r="X483" i="7"/>
  <c r="Y483" i="7" s="1"/>
  <c r="V4" i="7"/>
  <c r="Y67" i="7" l="1"/>
  <c r="Y91" i="7"/>
  <c r="Y34" i="7"/>
  <c r="Y107" i="7"/>
  <c r="Y62" i="7"/>
  <c r="Y123" i="7"/>
  <c r="Y99" i="7"/>
  <c r="Y131" i="7"/>
  <c r="Y30" i="7"/>
  <c r="Y454" i="7"/>
  <c r="Y25" i="7"/>
  <c r="Y365" i="7"/>
  <c r="Y341" i="7"/>
  <c r="Y155" i="7"/>
  <c r="Y149" i="7"/>
  <c r="Y64" i="7"/>
  <c r="Y44" i="7"/>
  <c r="Y156" i="7"/>
  <c r="Y344" i="7"/>
  <c r="Y255" i="7"/>
  <c r="Y160" i="7"/>
  <c r="Y358" i="7"/>
  <c r="Y178" i="7"/>
  <c r="Y283" i="7"/>
  <c r="Y291" i="7"/>
  <c r="U8" i="7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U48" i="7" s="1"/>
  <c r="U49" i="7" s="1"/>
  <c r="U50" i="7" s="1"/>
  <c r="U51" i="7" s="1"/>
  <c r="U52" i="7" s="1"/>
  <c r="U53" i="7" s="1"/>
  <c r="U54" i="7" s="1"/>
  <c r="U55" i="7" s="1"/>
  <c r="U56" i="7" s="1"/>
  <c r="U57" i="7" s="1"/>
  <c r="U58" i="7" s="1"/>
  <c r="U59" i="7" s="1"/>
  <c r="U60" i="7" s="1"/>
  <c r="U61" i="7" s="1"/>
  <c r="U62" i="7" s="1"/>
  <c r="U63" i="7" s="1"/>
  <c r="U64" i="7" s="1"/>
  <c r="U65" i="7" s="1"/>
  <c r="U66" i="7" s="1"/>
  <c r="U67" i="7" s="1"/>
  <c r="U68" i="7" s="1"/>
  <c r="U69" i="7" s="1"/>
  <c r="U70" i="7" s="1"/>
  <c r="U71" i="7" s="1"/>
  <c r="U72" i="7" s="1"/>
  <c r="U73" i="7" s="1"/>
  <c r="U74" i="7" s="1"/>
  <c r="U75" i="7" s="1"/>
  <c r="U76" i="7" s="1"/>
  <c r="U77" i="7" s="1"/>
  <c r="U78" i="7" s="1"/>
  <c r="U79" i="7" s="1"/>
  <c r="U80" i="7" s="1"/>
  <c r="U81" i="7" s="1"/>
  <c r="U82" i="7" s="1"/>
  <c r="U83" i="7" s="1"/>
  <c r="U84" i="7" s="1"/>
  <c r="U85" i="7" s="1"/>
  <c r="U86" i="7" s="1"/>
  <c r="U87" i="7" s="1"/>
  <c r="U88" i="7" s="1"/>
  <c r="U89" i="7" s="1"/>
  <c r="U90" i="7" s="1"/>
  <c r="U91" i="7" s="1"/>
  <c r="U92" i="7" s="1"/>
  <c r="U93" i="7" s="1"/>
  <c r="U94" i="7" s="1"/>
  <c r="U95" i="7" s="1"/>
  <c r="U96" i="7" s="1"/>
  <c r="U97" i="7" s="1"/>
  <c r="U98" i="7" s="1"/>
  <c r="U99" i="7" s="1"/>
  <c r="U100" i="7" s="1"/>
  <c r="U101" i="7" s="1"/>
  <c r="U102" i="7" s="1"/>
  <c r="U103" i="7" s="1"/>
  <c r="U104" i="7" s="1"/>
  <c r="U105" i="7" s="1"/>
  <c r="U106" i="7" s="1"/>
  <c r="U107" i="7" s="1"/>
  <c r="U108" i="7" s="1"/>
  <c r="U109" i="7" s="1"/>
  <c r="U110" i="7" s="1"/>
  <c r="U111" i="7" s="1"/>
  <c r="U112" i="7" s="1"/>
  <c r="U113" i="7" s="1"/>
  <c r="U114" i="7" s="1"/>
  <c r="U115" i="7" s="1"/>
  <c r="U116" i="7" s="1"/>
  <c r="U117" i="7" s="1"/>
  <c r="U118" i="7" s="1"/>
  <c r="U119" i="7" s="1"/>
  <c r="U120" i="7" s="1"/>
  <c r="U121" i="7" s="1"/>
  <c r="U122" i="7" s="1"/>
  <c r="U123" i="7" s="1"/>
  <c r="U124" i="7" s="1"/>
  <c r="U125" i="7" s="1"/>
  <c r="U126" i="7" s="1"/>
  <c r="U127" i="7" s="1"/>
  <c r="U128" i="7" s="1"/>
  <c r="U129" i="7" s="1"/>
  <c r="U130" i="7" s="1"/>
  <c r="U131" i="7" s="1"/>
  <c r="U132" i="7" s="1"/>
  <c r="U133" i="7" s="1"/>
  <c r="U134" i="7" s="1"/>
  <c r="U135" i="7" s="1"/>
  <c r="U136" i="7" s="1"/>
  <c r="U137" i="7" s="1"/>
  <c r="U138" i="7" s="1"/>
  <c r="U139" i="7" s="1"/>
  <c r="U140" i="7" s="1"/>
  <c r="U141" i="7" s="1"/>
  <c r="U142" i="7" s="1"/>
  <c r="U143" i="7" s="1"/>
  <c r="U144" i="7" s="1"/>
  <c r="U145" i="7" s="1"/>
  <c r="U146" i="7" s="1"/>
  <c r="U147" i="7" s="1"/>
  <c r="U148" i="7" s="1"/>
  <c r="U149" i="7" s="1"/>
  <c r="U150" i="7" s="1"/>
  <c r="U151" i="7" s="1"/>
  <c r="U152" i="7" s="1"/>
  <c r="U153" i="7" s="1"/>
  <c r="U154" i="7" s="1"/>
  <c r="U155" i="7" s="1"/>
  <c r="U156" i="7" s="1"/>
  <c r="U157" i="7" s="1"/>
  <c r="U158" i="7" s="1"/>
  <c r="U159" i="7" s="1"/>
  <c r="U160" i="7" s="1"/>
  <c r="U161" i="7" s="1"/>
  <c r="U162" i="7" s="1"/>
  <c r="U163" i="7" s="1"/>
  <c r="U164" i="7" s="1"/>
  <c r="U165" i="7" s="1"/>
  <c r="U166" i="7" s="1"/>
  <c r="U167" i="7" s="1"/>
  <c r="U168" i="7" s="1"/>
  <c r="U169" i="7" s="1"/>
  <c r="U170" i="7" s="1"/>
  <c r="U171" i="7" s="1"/>
  <c r="U172" i="7" s="1"/>
  <c r="U173" i="7" s="1"/>
  <c r="U174" i="7" s="1"/>
  <c r="U175" i="7" s="1"/>
  <c r="U176" i="7" s="1"/>
  <c r="U177" i="7" s="1"/>
  <c r="U178" i="7" s="1"/>
  <c r="U179" i="7" s="1"/>
  <c r="U180" i="7" s="1"/>
  <c r="U181" i="7" s="1"/>
  <c r="U182" i="7" s="1"/>
  <c r="U183" i="7" s="1"/>
  <c r="U184" i="7" s="1"/>
  <c r="U185" i="7" s="1"/>
  <c r="U186" i="7" s="1"/>
  <c r="U187" i="7" s="1"/>
  <c r="U188" i="7" s="1"/>
  <c r="U189" i="7" s="1"/>
  <c r="U190" i="7" s="1"/>
  <c r="U191" i="7" s="1"/>
  <c r="U192" i="7" s="1"/>
  <c r="U193" i="7" s="1"/>
  <c r="U194" i="7" s="1"/>
  <c r="U195" i="7" s="1"/>
  <c r="U196" i="7" s="1"/>
  <c r="U197" i="7" s="1"/>
  <c r="U198" i="7" s="1"/>
  <c r="U199" i="7" s="1"/>
  <c r="U200" i="7" s="1"/>
  <c r="U201" i="7" s="1"/>
  <c r="U202" i="7" s="1"/>
  <c r="U203" i="7" s="1"/>
  <c r="U204" i="7" s="1"/>
  <c r="U205" i="7" s="1"/>
  <c r="U206" i="7" s="1"/>
  <c r="U207" i="7" s="1"/>
  <c r="U208" i="7" s="1"/>
  <c r="U209" i="7" s="1"/>
  <c r="U210" i="7" s="1"/>
  <c r="U211" i="7" s="1"/>
  <c r="U212" i="7" s="1"/>
  <c r="U213" i="7" s="1"/>
  <c r="U214" i="7" s="1"/>
  <c r="U215" i="7" s="1"/>
  <c r="U216" i="7" s="1"/>
  <c r="U217" i="7" s="1"/>
  <c r="U218" i="7" s="1"/>
  <c r="U219" i="7" s="1"/>
  <c r="U220" i="7" s="1"/>
  <c r="U221" i="7" s="1"/>
  <c r="U222" i="7" s="1"/>
  <c r="U223" i="7" s="1"/>
  <c r="U224" i="7" s="1"/>
  <c r="U225" i="7" s="1"/>
  <c r="U226" i="7" s="1"/>
  <c r="U227" i="7" s="1"/>
  <c r="U228" i="7" s="1"/>
  <c r="U229" i="7" s="1"/>
  <c r="U230" i="7" s="1"/>
  <c r="U231" i="7" s="1"/>
  <c r="U232" i="7" s="1"/>
  <c r="U233" i="7" s="1"/>
  <c r="U234" i="7" s="1"/>
  <c r="U235" i="7" s="1"/>
  <c r="U236" i="7" s="1"/>
  <c r="U237" i="7" s="1"/>
  <c r="U238" i="7" s="1"/>
  <c r="U239" i="7" s="1"/>
  <c r="U240" i="7" s="1"/>
  <c r="U241" i="7" s="1"/>
  <c r="U242" i="7" s="1"/>
  <c r="U243" i="7" s="1"/>
  <c r="U244" i="7" s="1"/>
  <c r="U245" i="7" s="1"/>
  <c r="U246" i="7" s="1"/>
  <c r="U247" i="7" s="1"/>
  <c r="U248" i="7" s="1"/>
  <c r="U249" i="7" s="1"/>
  <c r="U250" i="7" s="1"/>
  <c r="U251" i="7" s="1"/>
  <c r="U252" i="7" s="1"/>
  <c r="U253" i="7" s="1"/>
  <c r="U254" i="7" s="1"/>
  <c r="U255" i="7" s="1"/>
  <c r="U256" i="7" s="1"/>
  <c r="U257" i="7" s="1"/>
  <c r="U258" i="7" s="1"/>
  <c r="U259" i="7" s="1"/>
  <c r="U260" i="7" s="1"/>
  <c r="U261" i="7" s="1"/>
  <c r="U262" i="7" s="1"/>
  <c r="U263" i="7" s="1"/>
  <c r="U264" i="7" s="1"/>
  <c r="U265" i="7" s="1"/>
  <c r="U266" i="7" s="1"/>
  <c r="U267" i="7" s="1"/>
  <c r="U268" i="7" s="1"/>
  <c r="U269" i="7" s="1"/>
  <c r="U270" i="7" s="1"/>
  <c r="U271" i="7" s="1"/>
  <c r="U272" i="7" s="1"/>
  <c r="U273" i="7" s="1"/>
  <c r="U274" i="7" s="1"/>
  <c r="U275" i="7" s="1"/>
  <c r="U276" i="7" s="1"/>
  <c r="U277" i="7" s="1"/>
  <c r="U278" i="7" s="1"/>
  <c r="U279" i="7" s="1"/>
  <c r="U280" i="7" s="1"/>
  <c r="U281" i="7" s="1"/>
  <c r="U282" i="7" s="1"/>
  <c r="U283" i="7" s="1"/>
  <c r="U284" i="7" s="1"/>
  <c r="U285" i="7" s="1"/>
  <c r="U286" i="7" s="1"/>
  <c r="U287" i="7" s="1"/>
  <c r="U288" i="7" s="1"/>
  <c r="U289" i="7" s="1"/>
  <c r="U290" i="7" s="1"/>
  <c r="U291" i="7" s="1"/>
  <c r="U292" i="7" s="1"/>
  <c r="U293" i="7" s="1"/>
  <c r="U294" i="7" s="1"/>
  <c r="U295" i="7" s="1"/>
  <c r="U296" i="7" s="1"/>
  <c r="U297" i="7" s="1"/>
  <c r="U298" i="7" s="1"/>
  <c r="U299" i="7" s="1"/>
  <c r="U300" i="7" s="1"/>
  <c r="U301" i="7" s="1"/>
  <c r="U302" i="7" s="1"/>
  <c r="U303" i="7" s="1"/>
  <c r="U304" i="7" s="1"/>
  <c r="U305" i="7" s="1"/>
  <c r="U306" i="7" s="1"/>
  <c r="U307" i="7" s="1"/>
  <c r="U308" i="7" s="1"/>
  <c r="U309" i="7" s="1"/>
  <c r="U310" i="7" s="1"/>
  <c r="U311" i="7" s="1"/>
  <c r="U312" i="7" s="1"/>
  <c r="U313" i="7" s="1"/>
  <c r="U314" i="7" s="1"/>
  <c r="U315" i="7" s="1"/>
  <c r="U316" i="7" s="1"/>
  <c r="U317" i="7" s="1"/>
  <c r="U318" i="7" s="1"/>
  <c r="U319" i="7" s="1"/>
  <c r="U320" i="7" s="1"/>
  <c r="U321" i="7" s="1"/>
  <c r="U322" i="7" s="1"/>
  <c r="U323" i="7" s="1"/>
  <c r="U324" i="7" s="1"/>
  <c r="U325" i="7" s="1"/>
  <c r="U326" i="7" s="1"/>
  <c r="U327" i="7" s="1"/>
  <c r="U328" i="7" s="1"/>
  <c r="U329" i="7" s="1"/>
  <c r="U330" i="7" s="1"/>
  <c r="U331" i="7" s="1"/>
  <c r="U332" i="7" s="1"/>
  <c r="U333" i="7" s="1"/>
  <c r="U334" i="7" s="1"/>
  <c r="U335" i="7" s="1"/>
  <c r="U336" i="7" s="1"/>
  <c r="U337" i="7" s="1"/>
  <c r="U338" i="7" s="1"/>
  <c r="U339" i="7" s="1"/>
  <c r="U340" i="7" s="1"/>
  <c r="U341" i="7" s="1"/>
  <c r="U342" i="7" s="1"/>
  <c r="U343" i="7" s="1"/>
  <c r="U344" i="7" s="1"/>
  <c r="U345" i="7" s="1"/>
  <c r="U346" i="7" s="1"/>
  <c r="U347" i="7" s="1"/>
  <c r="U348" i="7" s="1"/>
  <c r="U349" i="7" s="1"/>
  <c r="U350" i="7" s="1"/>
  <c r="U351" i="7" s="1"/>
  <c r="U352" i="7" s="1"/>
  <c r="U353" i="7" s="1"/>
  <c r="U354" i="7" s="1"/>
  <c r="U355" i="7" s="1"/>
  <c r="U356" i="7" s="1"/>
  <c r="U357" i="7" s="1"/>
  <c r="U358" i="7" s="1"/>
  <c r="U359" i="7" s="1"/>
  <c r="U360" i="7" s="1"/>
  <c r="U361" i="7" s="1"/>
  <c r="U362" i="7" s="1"/>
  <c r="U363" i="7" s="1"/>
  <c r="U364" i="7" s="1"/>
  <c r="U365" i="7" s="1"/>
  <c r="U366" i="7" s="1"/>
  <c r="U367" i="7" s="1"/>
  <c r="U368" i="7" s="1"/>
  <c r="U369" i="7" s="1"/>
  <c r="U370" i="7" s="1"/>
  <c r="U371" i="7" s="1"/>
  <c r="U372" i="7" s="1"/>
  <c r="U373" i="7" s="1"/>
  <c r="U374" i="7" s="1"/>
  <c r="U375" i="7" s="1"/>
  <c r="U376" i="7" s="1"/>
  <c r="U377" i="7" s="1"/>
  <c r="U378" i="7" s="1"/>
  <c r="U379" i="7" s="1"/>
  <c r="U380" i="7" s="1"/>
  <c r="U381" i="7" s="1"/>
  <c r="U382" i="7" s="1"/>
  <c r="U383" i="7" s="1"/>
  <c r="U384" i="7" s="1"/>
  <c r="U385" i="7" s="1"/>
  <c r="U386" i="7" s="1"/>
  <c r="U387" i="7" s="1"/>
  <c r="U388" i="7" s="1"/>
  <c r="U389" i="7" s="1"/>
  <c r="U390" i="7" s="1"/>
  <c r="U391" i="7" s="1"/>
  <c r="U392" i="7" s="1"/>
  <c r="U393" i="7" s="1"/>
  <c r="U394" i="7" s="1"/>
  <c r="U395" i="7" s="1"/>
  <c r="U396" i="7" s="1"/>
  <c r="U397" i="7" s="1"/>
  <c r="U398" i="7" s="1"/>
  <c r="U399" i="7" s="1"/>
  <c r="U400" i="7" s="1"/>
  <c r="U401" i="7" s="1"/>
  <c r="U402" i="7" s="1"/>
  <c r="U403" i="7" s="1"/>
  <c r="U404" i="7" s="1"/>
  <c r="U405" i="7" s="1"/>
  <c r="U406" i="7" s="1"/>
  <c r="U407" i="7" s="1"/>
  <c r="U408" i="7" s="1"/>
  <c r="U409" i="7" s="1"/>
  <c r="U410" i="7" s="1"/>
  <c r="U411" i="7" s="1"/>
  <c r="U412" i="7" s="1"/>
  <c r="U413" i="7" s="1"/>
  <c r="U414" i="7" s="1"/>
  <c r="U415" i="7" s="1"/>
  <c r="U416" i="7" s="1"/>
  <c r="U417" i="7" s="1"/>
  <c r="U418" i="7" s="1"/>
  <c r="U419" i="7" s="1"/>
  <c r="U420" i="7" s="1"/>
  <c r="U421" i="7" s="1"/>
  <c r="U422" i="7" s="1"/>
  <c r="U423" i="7" s="1"/>
  <c r="U424" i="7" s="1"/>
  <c r="U425" i="7" s="1"/>
  <c r="U426" i="7" s="1"/>
  <c r="U427" i="7" s="1"/>
  <c r="U428" i="7" s="1"/>
  <c r="U429" i="7" s="1"/>
  <c r="U430" i="7" s="1"/>
  <c r="U431" i="7" s="1"/>
  <c r="U432" i="7" s="1"/>
  <c r="U433" i="7" s="1"/>
  <c r="U434" i="7" s="1"/>
  <c r="U435" i="7" s="1"/>
  <c r="U436" i="7" s="1"/>
  <c r="U437" i="7" s="1"/>
  <c r="U438" i="7" s="1"/>
  <c r="U439" i="7" s="1"/>
  <c r="U440" i="7" s="1"/>
  <c r="U441" i="7" s="1"/>
  <c r="U442" i="7" s="1"/>
  <c r="U443" i="7" s="1"/>
  <c r="U444" i="7" s="1"/>
  <c r="U445" i="7" s="1"/>
  <c r="U446" i="7" s="1"/>
  <c r="U447" i="7" s="1"/>
  <c r="U448" i="7" s="1"/>
  <c r="U449" i="7" s="1"/>
  <c r="U450" i="7" s="1"/>
  <c r="U451" i="7" s="1"/>
  <c r="U452" i="7" s="1"/>
  <c r="U453" i="7" s="1"/>
  <c r="U454" i="7" s="1"/>
  <c r="U455" i="7" s="1"/>
  <c r="U456" i="7" s="1"/>
  <c r="U457" i="7" s="1"/>
  <c r="U458" i="7" s="1"/>
  <c r="U459" i="7" s="1"/>
  <c r="U460" i="7" s="1"/>
  <c r="U461" i="7" s="1"/>
  <c r="U462" i="7" s="1"/>
  <c r="U463" i="7" s="1"/>
  <c r="U464" i="7" s="1"/>
  <c r="U465" i="7" s="1"/>
  <c r="U466" i="7" s="1"/>
  <c r="U467" i="7" s="1"/>
  <c r="U468" i="7" s="1"/>
  <c r="U469" i="7" s="1"/>
  <c r="U470" i="7" s="1"/>
  <c r="U471" i="7" s="1"/>
  <c r="U472" i="7" s="1"/>
  <c r="U473" i="7" s="1"/>
  <c r="U474" i="7" s="1"/>
  <c r="U475" i="7" s="1"/>
  <c r="U476" i="7" s="1"/>
  <c r="U477" i="7" s="1"/>
  <c r="U478" i="7" s="1"/>
  <c r="U479" i="7" s="1"/>
  <c r="U480" i="7" s="1"/>
  <c r="U481" i="7" s="1"/>
  <c r="U482" i="7" s="1"/>
  <c r="U483" i="7" s="1"/>
  <c r="K2" i="7" s="1"/>
  <c r="K46" i="13" s="1"/>
  <c r="L46" i="13" s="1"/>
  <c r="X46" i="13" s="1"/>
  <c r="AA46" i="13" s="1"/>
  <c r="AA75" i="13" s="1"/>
  <c r="X7" i="7"/>
  <c r="Y7" i="7" s="1"/>
  <c r="Y154" i="7"/>
  <c r="Y328" i="7"/>
  <c r="Y237" i="7"/>
  <c r="Y205" i="7"/>
  <c r="Y137" i="7"/>
  <c r="Y105" i="7"/>
  <c r="Y73" i="7"/>
  <c r="Y299" i="7"/>
  <c r="Y221" i="7"/>
  <c r="Y482" i="7"/>
  <c r="Y466" i="7"/>
  <c r="Y470" i="7"/>
  <c r="Y269" i="7"/>
  <c r="Y143" i="7"/>
  <c r="Y471" i="7"/>
  <c r="Y359" i="7"/>
  <c r="Y343" i="7"/>
  <c r="Y238" i="7"/>
  <c r="Y467" i="7"/>
  <c r="Y199" i="7"/>
  <c r="Y192" i="7"/>
  <c r="Y293" i="7"/>
  <c r="Y287" i="7"/>
  <c r="Y273" i="7"/>
  <c r="Y227" i="7"/>
  <c r="Y168" i="7"/>
  <c r="Y338" i="7"/>
  <c r="Y190" i="7"/>
  <c r="Y162" i="7"/>
  <c r="Y185" i="7"/>
  <c r="Y251" i="7"/>
  <c r="Y318" i="7"/>
  <c r="Y308" i="7"/>
  <c r="Y265" i="7"/>
  <c r="Y243" i="7"/>
  <c r="Y129" i="7"/>
  <c r="Y97" i="7"/>
  <c r="Y65" i="7"/>
  <c r="Y476" i="7"/>
  <c r="Y28" i="7"/>
  <c r="Y146" i="7"/>
  <c r="Y114" i="7"/>
  <c r="Y82" i="7"/>
  <c r="Y170" i="7"/>
  <c r="Y348" i="7"/>
  <c r="Y295" i="7"/>
  <c r="Y455" i="7"/>
  <c r="Y388" i="7"/>
  <c r="Y301" i="7"/>
  <c r="Y275" i="7"/>
  <c r="Y468" i="7"/>
  <c r="Y75" i="7"/>
  <c r="Y346" i="7"/>
  <c r="Y289" i="7"/>
  <c r="Y336" i="7"/>
  <c r="Y279" i="7"/>
  <c r="Y274" i="7"/>
  <c r="Y333" i="7"/>
  <c r="Y451" i="7"/>
  <c r="Y363" i="7"/>
  <c r="Y184" i="7"/>
  <c r="Y481" i="7"/>
  <c r="Y52" i="7"/>
  <c r="Y125" i="7"/>
  <c r="Y93" i="7"/>
  <c r="Y249" i="7"/>
  <c r="Y181" i="7"/>
  <c r="Y135" i="7"/>
  <c r="Y165" i="7"/>
  <c r="Y392" i="7"/>
  <c r="Y282" i="7"/>
  <c r="Y385" i="7"/>
  <c r="Y145" i="7"/>
  <c r="Y121" i="7"/>
  <c r="Y113" i="7"/>
  <c r="Y89" i="7"/>
  <c r="Y81" i="7"/>
  <c r="Y57" i="7"/>
  <c r="Y144" i="7"/>
  <c r="Y112" i="7"/>
  <c r="Y80" i="7"/>
  <c r="Y458" i="7"/>
  <c r="Y376" i="7"/>
  <c r="Y194" i="7"/>
  <c r="Y186" i="7"/>
  <c r="Y219" i="7"/>
  <c r="Y281" i="7"/>
  <c r="Y449" i="7"/>
  <c r="Y312" i="7"/>
  <c r="Y465" i="7"/>
  <c r="Y305" i="7"/>
  <c r="Y259" i="7"/>
  <c r="Y176" i="7"/>
  <c r="Y452" i="7"/>
  <c r="Y152" i="7"/>
  <c r="Y351" i="7"/>
  <c r="Y335" i="7"/>
  <c r="Y261" i="7"/>
  <c r="Y257" i="7"/>
  <c r="Y370" i="7"/>
  <c r="Y267" i="7"/>
  <c r="Y161" i="7"/>
  <c r="Y368" i="7"/>
  <c r="Y330" i="7"/>
  <c r="Y139" i="7"/>
  <c r="Y115" i="7"/>
  <c r="Y83" i="7"/>
  <c r="Y6" i="7"/>
  <c r="Y360" i="7"/>
  <c r="Y352" i="7"/>
  <c r="Y332" i="7"/>
  <c r="Y349" i="7"/>
  <c r="Y382" i="7"/>
  <c r="Y12" i="7"/>
  <c r="Y117" i="7"/>
  <c r="Y85" i="7"/>
  <c r="Y374" i="7"/>
  <c r="Y479" i="7"/>
  <c r="Y463" i="7"/>
  <c r="Y447" i="7"/>
  <c r="Y371" i="7"/>
  <c r="Y355" i="7"/>
  <c r="Y309" i="7"/>
  <c r="Y302" i="7"/>
  <c r="Y294" i="7"/>
  <c r="Y286" i="7"/>
  <c r="Y278" i="7"/>
  <c r="Y270" i="7"/>
  <c r="Y288" i="7"/>
  <c r="Y280" i="7"/>
  <c r="Y272" i="7"/>
  <c r="Y183" i="7"/>
  <c r="Y223" i="7"/>
  <c r="Y217" i="7"/>
  <c r="Y188" i="7"/>
  <c r="Y171" i="7"/>
  <c r="Y372" i="7"/>
  <c r="Y350" i="7"/>
  <c r="Y253" i="7"/>
  <c r="Y320" i="7"/>
  <c r="Y245" i="7"/>
  <c r="Y140" i="7"/>
  <c r="Y132" i="7"/>
  <c r="Y124" i="7"/>
  <c r="Y116" i="7"/>
  <c r="Y108" i="7"/>
  <c r="Y100" i="7"/>
  <c r="Y92" i="7"/>
  <c r="Y84" i="7"/>
  <c r="Y76" i="7"/>
  <c r="Y68" i="7"/>
  <c r="Y60" i="7"/>
  <c r="Y20" i="7"/>
  <c r="Y128" i="7"/>
  <c r="Y96" i="7"/>
  <c r="Y66" i="7"/>
  <c r="Y61" i="7"/>
  <c r="Y324" i="7"/>
  <c r="Y35" i="7"/>
  <c r="Y16" i="7"/>
  <c r="Y5" i="7"/>
  <c r="Y53" i="7"/>
  <c r="Y21" i="7"/>
  <c r="Y340" i="7"/>
  <c r="Y191" i="7"/>
  <c r="Y373" i="7"/>
  <c r="Y36" i="7"/>
  <c r="Y285" i="7"/>
  <c r="Y377" i="7"/>
  <c r="Y369" i="7"/>
  <c r="Y353" i="7"/>
  <c r="Y284" i="7"/>
  <c r="Y276" i="7"/>
  <c r="Y268" i="7"/>
  <c r="Y230" i="7"/>
  <c r="Y177" i="7"/>
  <c r="Y169" i="7"/>
  <c r="Y153" i="7"/>
  <c r="Y141" i="7"/>
  <c r="Y133" i="7"/>
  <c r="Y109" i="7"/>
  <c r="Y101" i="7"/>
  <c r="Y77" i="7"/>
  <c r="Y69" i="7"/>
  <c r="Y322" i="7"/>
  <c r="Y316" i="7"/>
  <c r="Y356" i="7"/>
  <c r="Y366" i="7"/>
  <c r="Y225" i="7"/>
  <c r="Y215" i="7"/>
  <c r="Y460" i="7"/>
  <c r="Y334" i="7"/>
  <c r="Y207" i="7"/>
  <c r="Y478" i="7"/>
  <c r="Y480" i="7"/>
  <c r="Y43" i="7"/>
  <c r="Y130" i="7"/>
  <c r="Y98" i="7"/>
  <c r="Y40" i="7"/>
  <c r="Y19" i="7"/>
  <c r="Y4" i="7"/>
  <c r="Y477" i="7"/>
  <c r="Y461" i="7"/>
  <c r="Y445" i="7"/>
  <c r="Y439" i="7"/>
  <c r="Y431" i="7"/>
  <c r="Y423" i="7"/>
  <c r="Y415" i="7"/>
  <c r="Y407" i="7"/>
  <c r="Y399" i="7"/>
  <c r="Y391" i="7"/>
  <c r="Y441" i="7"/>
  <c r="Y433" i="7"/>
  <c r="Y425" i="7"/>
  <c r="Y417" i="7"/>
  <c r="Y409" i="7"/>
  <c r="Y401" i="7"/>
  <c r="Y379" i="7"/>
  <c r="Y386" i="7"/>
  <c r="Y327" i="7"/>
  <c r="Y311" i="7"/>
  <c r="Y434" i="7"/>
  <c r="Y426" i="7"/>
  <c r="Y418" i="7"/>
  <c r="Y410" i="7"/>
  <c r="Y402" i="7"/>
  <c r="Y394" i="7"/>
  <c r="Y317" i="7"/>
  <c r="Y239" i="7"/>
  <c r="Y248" i="7"/>
  <c r="Y240" i="7"/>
  <c r="Y200" i="7"/>
  <c r="Y444" i="7"/>
  <c r="Y464" i="7"/>
  <c r="Y362" i="7"/>
  <c r="Y342" i="7"/>
  <c r="Y448" i="7"/>
  <c r="Y23" i="7"/>
  <c r="Y136" i="7"/>
  <c r="Y104" i="7"/>
  <c r="Y31" i="7"/>
  <c r="Y58" i="7"/>
  <c r="Y138" i="7"/>
  <c r="Y106" i="7"/>
  <c r="Y74" i="7"/>
  <c r="Y24" i="7"/>
  <c r="Y51" i="7"/>
  <c r="Y462" i="7"/>
  <c r="Y435" i="7"/>
  <c r="Y427" i="7"/>
  <c r="Y419" i="7"/>
  <c r="Y403" i="7"/>
  <c r="Y395" i="7"/>
  <c r="Y383" i="7"/>
  <c r="Y437" i="7"/>
  <c r="Y429" i="7"/>
  <c r="Y421" i="7"/>
  <c r="Y413" i="7"/>
  <c r="Y405" i="7"/>
  <c r="Y397" i="7"/>
  <c r="Y345" i="7"/>
  <c r="Y337" i="7"/>
  <c r="Y390" i="7"/>
  <c r="Y319" i="7"/>
  <c r="Y438" i="7"/>
  <c r="Y430" i="7"/>
  <c r="Y422" i="7"/>
  <c r="Y414" i="7"/>
  <c r="Y406" i="7"/>
  <c r="Y398" i="7"/>
  <c r="Y236" i="7"/>
  <c r="Y393" i="7"/>
  <c r="Y298" i="7"/>
  <c r="Y201" i="7"/>
  <c r="Y231" i="7"/>
  <c r="Y218" i="7"/>
  <c r="Y209" i="7"/>
  <c r="Y474" i="7"/>
  <c r="Y354" i="7"/>
  <c r="Y314" i="7"/>
  <c r="Y364" i="7"/>
  <c r="Y310" i="7"/>
  <c r="Y39" i="7"/>
  <c r="Y446" i="7"/>
  <c r="Y120" i="7"/>
  <c r="Y88" i="7"/>
  <c r="Y47" i="7"/>
  <c r="Y15" i="7"/>
  <c r="Y72" i="7"/>
  <c r="Y32" i="7"/>
  <c r="Y11" i="7"/>
  <c r="Y122" i="7"/>
  <c r="Y90" i="7"/>
  <c r="Y56" i="7"/>
  <c r="Y8" i="7"/>
  <c r="Y48" i="7"/>
  <c r="Y27" i="7"/>
  <c r="Y315" i="7"/>
  <c r="Y440" i="7"/>
  <c r="Y432" i="7"/>
  <c r="Y424" i="7"/>
  <c r="Y416" i="7"/>
  <c r="Y408" i="7"/>
  <c r="Y400" i="7"/>
  <c r="Y378" i="7"/>
  <c r="Y228" i="7"/>
  <c r="Y220" i="7"/>
  <c r="Y204" i="7"/>
  <c r="Y389" i="7"/>
  <c r="Y242" i="7"/>
  <c r="Y226" i="7"/>
  <c r="Y321" i="7"/>
  <c r="Y211" i="7"/>
  <c r="Y216" i="7"/>
  <c r="Y203" i="7"/>
  <c r="Y208" i="7"/>
  <c r="Y198" i="7"/>
  <c r="Y189" i="7"/>
  <c r="Y256" i="7"/>
  <c r="Y210" i="7"/>
  <c r="Y187" i="7"/>
  <c r="Y443" i="7"/>
  <c r="Y304" i="7"/>
  <c r="Y296" i="7"/>
  <c r="Y266" i="7"/>
  <c r="Y258" i="7"/>
  <c r="Y250" i="7"/>
  <c r="Y260" i="7"/>
  <c r="Y252" i="7"/>
  <c r="Y244" i="7"/>
  <c r="Y241" i="7"/>
  <c r="Y233" i="7"/>
  <c r="Y313" i="7"/>
  <c r="Y264" i="7"/>
  <c r="Y222" i="7"/>
  <c r="Y411" i="7"/>
  <c r="Y387" i="7"/>
  <c r="Y323" i="7"/>
  <c r="Y307" i="7"/>
  <c r="Y436" i="7"/>
  <c r="Y428" i="7"/>
  <c r="Y420" i="7"/>
  <c r="Y412" i="7"/>
  <c r="Y404" i="7"/>
  <c r="Y396" i="7"/>
  <c r="Y381" i="7"/>
  <c r="Y325" i="7"/>
  <c r="Y300" i="7"/>
  <c r="Y292" i="7"/>
  <c r="Y329" i="7"/>
  <c r="Y212" i="7"/>
  <c r="Y196" i="7"/>
  <c r="Y234" i="7"/>
  <c r="Y290" i="7"/>
  <c r="Y262" i="7"/>
  <c r="Y254" i="7"/>
  <c r="Y246" i="7"/>
  <c r="Y224" i="7"/>
  <c r="Y214" i="7"/>
  <c r="Y202" i="7"/>
  <c r="Y193" i="7"/>
  <c r="Y206" i="7"/>
  <c r="Y195" i="7"/>
  <c r="Y232" i="7"/>
  <c r="AA49" i="3" l="1"/>
  <c r="H3" i="10" l="1"/>
  <c r="E3" i="6"/>
  <c r="E3" i="10" s="1"/>
  <c r="K47" i="3" l="1"/>
  <c r="F3" i="10" l="1"/>
  <c r="AA51" i="3" l="1"/>
  <c r="AA19" i="3"/>
  <c r="Y22" i="3" l="1"/>
  <c r="X22" i="3"/>
  <c r="U22" i="3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K46" i="3" s="1"/>
  <c r="X38" i="3"/>
  <c r="W38" i="3"/>
  <c r="Y35" i="3"/>
  <c r="Y31" i="3"/>
  <c r="X31" i="3"/>
  <c r="Y27" i="3"/>
  <c r="Y23" i="3"/>
  <c r="Y41" i="3"/>
  <c r="X34" i="3"/>
  <c r="W30" i="3"/>
  <c r="X26" i="3"/>
  <c r="Y40" i="3"/>
  <c r="X37" i="3"/>
  <c r="Y37" i="3"/>
  <c r="W33" i="3"/>
  <c r="Y29" i="3"/>
  <c r="W29" i="3"/>
  <c r="Y25" i="3"/>
  <c r="Y39" i="3"/>
  <c r="W39" i="3"/>
  <c r="X39" i="3"/>
  <c r="Y36" i="3"/>
  <c r="X32" i="3"/>
  <c r="Y28" i="3"/>
  <c r="Y24" i="3"/>
  <c r="X24" i="3"/>
  <c r="W41" i="3"/>
  <c r="X29" i="3"/>
  <c r="X33" i="3"/>
  <c r="X30" i="3"/>
  <c r="W34" i="3"/>
  <c r="W32" i="3"/>
  <c r="W26" i="3"/>
  <c r="W37" i="3"/>
  <c r="Y38" i="3"/>
  <c r="AA38" i="3" s="1"/>
  <c r="Y34" i="3"/>
  <c r="AA34" i="3" s="1"/>
  <c r="Y30" i="3"/>
  <c r="AA30" i="3" s="1"/>
  <c r="AA58" i="3"/>
  <c r="AA57" i="3"/>
  <c r="AA56" i="3"/>
  <c r="AA55" i="3"/>
  <c r="AA54" i="3"/>
  <c r="AA53" i="3"/>
  <c r="AA52" i="3"/>
  <c r="AA48" i="3"/>
  <c r="AA47" i="3"/>
  <c r="AA39" i="3" l="1"/>
  <c r="AA29" i="3"/>
  <c r="AA37" i="3"/>
  <c r="W24" i="3"/>
  <c r="AA24" i="3" s="1"/>
  <c r="Y33" i="3"/>
  <c r="AA33" i="3" s="1"/>
  <c r="Y32" i="3"/>
  <c r="AA32" i="3" s="1"/>
  <c r="Y26" i="3"/>
  <c r="AA26" i="3" s="1"/>
  <c r="X41" i="3"/>
  <c r="AA41" i="3" s="1"/>
  <c r="W27" i="3"/>
  <c r="X27" i="3"/>
  <c r="W22" i="3"/>
  <c r="AA22" i="3" s="1"/>
  <c r="W23" i="3"/>
  <c r="X23" i="3"/>
  <c r="W35" i="3"/>
  <c r="X35" i="3"/>
  <c r="W40" i="3"/>
  <c r="X40" i="3"/>
  <c r="W25" i="3"/>
  <c r="X25" i="3"/>
  <c r="W36" i="3"/>
  <c r="X36" i="3"/>
  <c r="W28" i="3"/>
  <c r="X28" i="3"/>
  <c r="W31" i="3"/>
  <c r="AA31" i="3" s="1"/>
  <c r="AA28" i="3" l="1"/>
  <c r="AA36" i="3"/>
  <c r="AA25" i="3"/>
  <c r="AA40" i="3"/>
  <c r="AA35" i="3"/>
  <c r="AA27" i="3"/>
  <c r="AA23" i="3"/>
  <c r="J3" i="6"/>
  <c r="J3" i="10" s="1"/>
  <c r="C5" i="6"/>
  <c r="C5" i="10" s="1"/>
  <c r="B3" i="6"/>
  <c r="B3" i="10" s="1"/>
  <c r="D3" i="6"/>
  <c r="D3" i="10" s="1"/>
  <c r="C3" i="6"/>
  <c r="C3" i="10" s="1"/>
  <c r="A5" i="6" l="1"/>
  <c r="A5" i="10" l="1"/>
  <c r="A6" i="6"/>
  <c r="A7" i="6" l="1"/>
  <c r="A6" i="10"/>
  <c r="A8" i="6" l="1"/>
  <c r="A7" i="10"/>
  <c r="A9" i="6" l="1"/>
  <c r="A8" i="10"/>
  <c r="A10" i="6" l="1"/>
  <c r="A9" i="10"/>
  <c r="A11" i="6" l="1"/>
  <c r="A10" i="10"/>
  <c r="A12" i="6" l="1"/>
  <c r="A11" i="10"/>
  <c r="A13" i="6" l="1"/>
  <c r="A12" i="10"/>
  <c r="A14" i="6" l="1"/>
  <c r="A13" i="10"/>
  <c r="A14" i="10" l="1"/>
  <c r="A15" i="6"/>
  <c r="A16" i="6" l="1"/>
  <c r="A15" i="10"/>
  <c r="A17" i="6" l="1"/>
  <c r="A16" i="10"/>
  <c r="A18" i="6" l="1"/>
  <c r="A17" i="10"/>
  <c r="A19" i="6" l="1"/>
  <c r="A18" i="10"/>
  <c r="A19" i="10" l="1"/>
  <c r="A20" i="6"/>
  <c r="A21" i="6" l="1"/>
  <c r="A20" i="10"/>
  <c r="A22" i="6" l="1"/>
  <c r="A21" i="10"/>
  <c r="A23" i="6" l="1"/>
  <c r="A22" i="10"/>
  <c r="A24" i="6" l="1"/>
  <c r="A23" i="10"/>
  <c r="A24" i="10" l="1"/>
  <c r="A25" i="6"/>
  <c r="A25" i="10" l="1"/>
  <c r="A26" i="6"/>
  <c r="A26" i="10" l="1"/>
  <c r="A27" i="6"/>
  <c r="Y2" i="7"/>
  <c r="Y484" i="7" s="1"/>
  <c r="J46" i="3"/>
  <c r="L46" i="3" s="1"/>
  <c r="X46" i="3" s="1"/>
  <c r="AA46" i="3" s="1"/>
  <c r="B75" i="13" l="1"/>
  <c r="J11" i="13"/>
  <c r="A1" i="7"/>
  <c r="A27" i="10"/>
  <c r="A28" i="6"/>
  <c r="AA18" i="3"/>
  <c r="AA75" i="3" s="1"/>
  <c r="B75" i="3" l="1"/>
  <c r="J11" i="3"/>
  <c r="A28" i="10"/>
  <c r="A29" i="6"/>
  <c r="A29" i="10" l="1"/>
  <c r="A30" i="6"/>
  <c r="A30" i="10" l="1"/>
  <c r="A31" i="6"/>
  <c r="A31" i="10" l="1"/>
  <c r="A32" i="6"/>
  <c r="A32" i="10" l="1"/>
  <c r="A33" i="6"/>
  <c r="A33" i="10" l="1"/>
  <c r="A34" i="6"/>
  <c r="A34" i="10" l="1"/>
  <c r="A35" i="6"/>
  <c r="A35" i="10" l="1"/>
  <c r="A36" i="6"/>
  <c r="A36" i="10" l="1"/>
  <c r="A37" i="6"/>
  <c r="A37" i="10" l="1"/>
  <c r="A38" i="6"/>
  <c r="A38" i="10" l="1"/>
  <c r="A39" i="6"/>
  <c r="A39" i="10" l="1"/>
  <c r="A40" i="6"/>
  <c r="A40" i="10" l="1"/>
  <c r="A41" i="6"/>
  <c r="A41" i="10" l="1"/>
  <c r="A42" i="6"/>
  <c r="A42" i="10" l="1"/>
  <c r="A43" i="6"/>
  <c r="A43" i="10" l="1"/>
  <c r="A44" i="6"/>
  <c r="A44" i="10" l="1"/>
  <c r="A45" i="6"/>
  <c r="A45" i="10" l="1"/>
  <c r="A46" i="6"/>
  <c r="A46" i="10" l="1"/>
  <c r="A47" i="6"/>
  <c r="A47" i="10" l="1"/>
  <c r="A48" i="6"/>
  <c r="A48" i="10" l="1"/>
  <c r="A49" i="6"/>
  <c r="A49" i="10" l="1"/>
  <c r="A50" i="6"/>
  <c r="A50" i="10" l="1"/>
  <c r="A51" i="6"/>
  <c r="A51" i="10" l="1"/>
  <c r="A52" i="6"/>
  <c r="A52" i="10" l="1"/>
  <c r="A53" i="6"/>
  <c r="A53" i="10" l="1"/>
  <c r="A54" i="6"/>
  <c r="A54" i="10" l="1"/>
  <c r="A55" i="6"/>
  <c r="A55" i="10" l="1"/>
  <c r="A56" i="6"/>
  <c r="A56" i="10" l="1"/>
  <c r="A57" i="6"/>
  <c r="A57" i="10" l="1"/>
  <c r="A58" i="6"/>
  <c r="A58" i="10" l="1"/>
  <c r="A59" i="6"/>
  <c r="A59" i="10" l="1"/>
  <c r="A60" i="6"/>
  <c r="A60" i="10" l="1"/>
  <c r="A61" i="6"/>
  <c r="A61" i="10" l="1"/>
  <c r="A62" i="6"/>
  <c r="A62" i="10" l="1"/>
  <c r="A63" i="6"/>
  <c r="A63" i="10" l="1"/>
  <c r="A64" i="6"/>
  <c r="A64" i="10" l="1"/>
  <c r="A65" i="6"/>
  <c r="A65" i="10" l="1"/>
  <c r="A66" i="6"/>
  <c r="A66" i="10" l="1"/>
  <c r="A67" i="6"/>
  <c r="A67" i="10" l="1"/>
  <c r="A68" i="6"/>
  <c r="A68" i="10" l="1"/>
  <c r="A69" i="6"/>
  <c r="A69" i="10" l="1"/>
  <c r="A70" i="6"/>
  <c r="A70" i="10" l="1"/>
  <c r="A71" i="6"/>
  <c r="A71" i="10" l="1"/>
  <c r="A72" i="6"/>
  <c r="A72" i="10" l="1"/>
  <c r="A73" i="6"/>
  <c r="A73" i="10" l="1"/>
  <c r="A74" i="6"/>
  <c r="A74" i="10" l="1"/>
  <c r="A75" i="6"/>
  <c r="A75" i="10" l="1"/>
  <c r="A76" i="6"/>
  <c r="A76" i="10" l="1"/>
  <c r="A77" i="6"/>
  <c r="A77" i="10" l="1"/>
  <c r="A78" i="6"/>
  <c r="A78" i="10" l="1"/>
  <c r="A79" i="6"/>
  <c r="A79" i="10" l="1"/>
  <c r="A80" i="6"/>
  <c r="A80" i="10" l="1"/>
  <c r="A81" i="6"/>
  <c r="A81" i="10" l="1"/>
  <c r="A82" i="6"/>
  <c r="A82" i="10" l="1"/>
  <c r="A83" i="6"/>
  <c r="A83" i="10" l="1"/>
  <c r="A84" i="6"/>
  <c r="A84" i="10" l="1"/>
  <c r="A85" i="6"/>
  <c r="A85" i="10" l="1"/>
  <c r="A86" i="6"/>
  <c r="A86" i="10" l="1"/>
  <c r="A87" i="6"/>
  <c r="A87" i="10" l="1"/>
  <c r="A88" i="6"/>
  <c r="A88" i="10" l="1"/>
  <c r="A89" i="6"/>
  <c r="A89" i="10" l="1"/>
  <c r="A90" i="6"/>
  <c r="A90" i="10" l="1"/>
  <c r="A91" i="6"/>
  <c r="A91" i="10" l="1"/>
  <c r="A92" i="6"/>
  <c r="A92" i="10" l="1"/>
  <c r="A93" i="6"/>
  <c r="A93" i="10" l="1"/>
  <c r="A94" i="6"/>
  <c r="A94" i="10" l="1"/>
  <c r="A95" i="6"/>
  <c r="A95" i="10" l="1"/>
  <c r="A96" i="6"/>
  <c r="A96" i="10" l="1"/>
  <c r="A97" i="6"/>
  <c r="A97" i="10" l="1"/>
  <c r="A98" i="6"/>
  <c r="A98" i="10" l="1"/>
  <c r="A99" i="6"/>
  <c r="A99" i="10" l="1"/>
  <c r="A100" i="6"/>
  <c r="A100" i="10" l="1"/>
  <c r="A101" i="6"/>
  <c r="A101" i="10" l="1"/>
  <c r="A102" i="6"/>
  <c r="A102" i="10" l="1"/>
  <c r="A103" i="6"/>
  <c r="A103" i="10" l="1"/>
  <c r="A104" i="6"/>
  <c r="A104" i="10" l="1"/>
  <c r="A105" i="6"/>
  <c r="A105" i="10" l="1"/>
  <c r="A106" i="6"/>
  <c r="A106" i="10" l="1"/>
  <c r="A107" i="6"/>
  <c r="A107" i="10" l="1"/>
  <c r="A108" i="6"/>
  <c r="A108" i="10" l="1"/>
  <c r="A109" i="6"/>
  <c r="A109" i="10" l="1"/>
  <c r="A110" i="6"/>
  <c r="A110" i="10" l="1"/>
  <c r="A111" i="6"/>
  <c r="A111" i="10" l="1"/>
  <c r="A112" i="6"/>
  <c r="A112" i="10" l="1"/>
  <c r="A113" i="6"/>
  <c r="A113" i="10" l="1"/>
  <c r="A114" i="6"/>
  <c r="A114" i="10" l="1"/>
  <c r="A115" i="6"/>
  <c r="A115" i="10" l="1"/>
  <c r="A116" i="6"/>
  <c r="A116" i="10" l="1"/>
  <c r="A117" i="6"/>
  <c r="A117" i="10" l="1"/>
  <c r="A118" i="6"/>
  <c r="A118" i="10" l="1"/>
  <c r="A119" i="6"/>
  <c r="A119" i="10" l="1"/>
  <c r="A120" i="6"/>
  <c r="A120" i="10" l="1"/>
  <c r="A121" i="6"/>
  <c r="A121" i="10" l="1"/>
  <c r="A122" i="6"/>
  <c r="A122" i="10" l="1"/>
  <c r="A123" i="6"/>
  <c r="A123" i="10" l="1"/>
  <c r="A124" i="6"/>
  <c r="A124" i="10" l="1"/>
  <c r="A125" i="6"/>
  <c r="A125" i="10" l="1"/>
  <c r="A126" i="6"/>
  <c r="A126" i="10" l="1"/>
  <c r="A127" i="6"/>
  <c r="A127" i="10" l="1"/>
  <c r="A128" i="6"/>
  <c r="A128" i="10" l="1"/>
  <c r="A129" i="6"/>
  <c r="A129" i="10" l="1"/>
  <c r="A130" i="6"/>
  <c r="A130" i="10" l="1"/>
  <c r="A131" i="6"/>
  <c r="A131" i="10" l="1"/>
  <c r="A132" i="6"/>
  <c r="A132" i="10" l="1"/>
  <c r="A133" i="6"/>
  <c r="A133" i="10" l="1"/>
  <c r="A134" i="6"/>
  <c r="A134" i="10" l="1"/>
  <c r="A135" i="6"/>
  <c r="A135" i="10" l="1"/>
  <c r="A136" i="6"/>
  <c r="A136" i="10" l="1"/>
  <c r="A137" i="6"/>
  <c r="A137" i="10" l="1"/>
  <c r="A138" i="6"/>
  <c r="A138" i="10" l="1"/>
  <c r="A139" i="6"/>
  <c r="A139" i="10" l="1"/>
  <c r="A140" i="6"/>
  <c r="A140" i="10" l="1"/>
  <c r="A141" i="6"/>
  <c r="A141" i="10" l="1"/>
  <c r="A142" i="6"/>
  <c r="A142" i="10" l="1"/>
  <c r="A143" i="6"/>
  <c r="A143" i="10" l="1"/>
  <c r="A144" i="6"/>
  <c r="A144" i="10" l="1"/>
  <c r="A145" i="6"/>
  <c r="A145" i="10" l="1"/>
  <c r="A146" i="6"/>
  <c r="A146" i="10" l="1"/>
  <c r="A147" i="6"/>
  <c r="A147" i="10" l="1"/>
  <c r="A148" i="6"/>
  <c r="A148" i="10" l="1"/>
  <c r="A149" i="6"/>
  <c r="A149" i="10" l="1"/>
  <c r="A150" i="6"/>
  <c r="A150" i="10" l="1"/>
  <c r="A151" i="6"/>
  <c r="A151" i="10" l="1"/>
  <c r="A152" i="6"/>
  <c r="A152" i="10" l="1"/>
  <c r="A153" i="6"/>
  <c r="A153" i="10" l="1"/>
  <c r="A154" i="6"/>
  <c r="A154" i="10" l="1"/>
  <c r="A155" i="6"/>
  <c r="A155" i="10" l="1"/>
  <c r="A156" i="6"/>
  <c r="A156" i="10" l="1"/>
  <c r="A157" i="6"/>
  <c r="A157" i="10" l="1"/>
  <c r="A158" i="6"/>
  <c r="A158" i="10" l="1"/>
  <c r="A159" i="6"/>
  <c r="A159" i="10" l="1"/>
  <c r="A160" i="6"/>
  <c r="A160" i="10" l="1"/>
  <c r="A161" i="6"/>
  <c r="A161" i="10" l="1"/>
  <c r="A162" i="6"/>
  <c r="A162" i="10" l="1"/>
  <c r="A163" i="6"/>
  <c r="A163" i="10" l="1"/>
  <c r="A164" i="6"/>
  <c r="A164" i="10" l="1"/>
  <c r="A165" i="6"/>
  <c r="A165" i="10" l="1"/>
  <c r="A166" i="6"/>
  <c r="A166" i="10" l="1"/>
  <c r="A167" i="6"/>
  <c r="A167" i="10" l="1"/>
  <c r="A168" i="6"/>
  <c r="A168" i="10" l="1"/>
  <c r="A169" i="6"/>
  <c r="A169" i="10" l="1"/>
  <c r="A170" i="6"/>
  <c r="A170" i="10" l="1"/>
  <c r="A171" i="6"/>
  <c r="A171" i="10" l="1"/>
  <c r="A172" i="6"/>
  <c r="A172" i="10" l="1"/>
  <c r="A173" i="6"/>
  <c r="A173" i="10" l="1"/>
  <c r="A174" i="6"/>
  <c r="A174" i="10" l="1"/>
  <c r="A175" i="6"/>
  <c r="A175" i="10" l="1"/>
  <c r="A176" i="6"/>
  <c r="A176" i="10" l="1"/>
  <c r="A177" i="6"/>
  <c r="A177" i="10" l="1"/>
  <c r="A178" i="6"/>
  <c r="A178" i="10" l="1"/>
  <c r="A179" i="6"/>
  <c r="A179" i="10" l="1"/>
  <c r="A180" i="6"/>
  <c r="A180" i="10" l="1"/>
  <c r="A181" i="6"/>
  <c r="A181" i="10" l="1"/>
  <c r="A182" i="6"/>
  <c r="A182" i="10" l="1"/>
  <c r="A183" i="6"/>
  <c r="A183" i="10" l="1"/>
  <c r="A184" i="6"/>
  <c r="A184" i="10" l="1"/>
  <c r="A185" i="6"/>
  <c r="A185" i="10" l="1"/>
  <c r="A186" i="6"/>
  <c r="A186" i="10" l="1"/>
  <c r="A187" i="6"/>
  <c r="A187" i="10" l="1"/>
  <c r="A188" i="6"/>
  <c r="A188" i="10" l="1"/>
  <c r="A189" i="6"/>
  <c r="A189" i="10" l="1"/>
  <c r="A190" i="6"/>
  <c r="A190" i="10" l="1"/>
  <c r="A191" i="6"/>
  <c r="A191" i="10" l="1"/>
  <c r="A192" i="6"/>
  <c r="A192" i="10" l="1"/>
  <c r="A193" i="6"/>
  <c r="A193" i="10" l="1"/>
  <c r="A194" i="6"/>
  <c r="A194" i="10" l="1"/>
  <c r="A195" i="6"/>
  <c r="A195" i="10" l="1"/>
  <c r="A196" i="6"/>
  <c r="A196" i="10" l="1"/>
  <c r="A197" i="6"/>
  <c r="A197" i="10" l="1"/>
  <c r="A198" i="6"/>
  <c r="A198" i="10" l="1"/>
  <c r="A199" i="6"/>
  <c r="A199" i="10" l="1"/>
  <c r="A200" i="6"/>
  <c r="A200" i="10" l="1"/>
  <c r="A201" i="6"/>
  <c r="A201" i="10" l="1"/>
  <c r="A202" i="6"/>
  <c r="A202" i="10" l="1"/>
  <c r="A203" i="6"/>
  <c r="A203" i="10" l="1"/>
  <c r="A204" i="6"/>
  <c r="A204" i="10" l="1"/>
  <c r="A205" i="6"/>
  <c r="A205" i="10" l="1"/>
  <c r="A206" i="6"/>
  <c r="A206" i="10" l="1"/>
  <c r="A207" i="6"/>
  <c r="A207" i="10" l="1"/>
  <c r="A208" i="6"/>
  <c r="A208" i="10" l="1"/>
  <c r="A209" i="6"/>
  <c r="A209" i="10" l="1"/>
  <c r="A210" i="6"/>
  <c r="A210" i="10" l="1"/>
  <c r="A211" i="6"/>
  <c r="A211" i="10" l="1"/>
  <c r="A212" i="6"/>
  <c r="A212" i="10" l="1"/>
  <c r="A213" i="6"/>
  <c r="A213" i="10" l="1"/>
  <c r="A214" i="6"/>
  <c r="A214" i="10" l="1"/>
  <c r="A215" i="6"/>
  <c r="A215" i="10" l="1"/>
  <c r="A216" i="6"/>
  <c r="A216" i="10" l="1"/>
  <c r="A217" i="6"/>
  <c r="A217" i="10" l="1"/>
  <c r="A218" i="6"/>
  <c r="A218" i="10" l="1"/>
  <c r="A219" i="6"/>
  <c r="A219" i="10" l="1"/>
  <c r="A220" i="6"/>
  <c r="A220" i="10" l="1"/>
  <c r="A221" i="6"/>
  <c r="A221" i="10" l="1"/>
  <c r="A222" i="6"/>
  <c r="A222" i="10" l="1"/>
  <c r="A223" i="6"/>
  <c r="A223" i="10" l="1"/>
  <c r="A224" i="6"/>
  <c r="A224" i="10" l="1"/>
  <c r="A225" i="6"/>
  <c r="A225" i="10" l="1"/>
  <c r="A226" i="6"/>
  <c r="A226" i="10" l="1"/>
  <c r="A227" i="6"/>
  <c r="A227" i="10" l="1"/>
  <c r="A228" i="6"/>
  <c r="A228" i="10" l="1"/>
  <c r="A229" i="6"/>
  <c r="A229" i="10" l="1"/>
  <c r="A230" i="6"/>
  <c r="A230" i="10" l="1"/>
  <c r="A231" i="6"/>
  <c r="A231" i="10" l="1"/>
  <c r="A232" i="6"/>
  <c r="A232" i="10" l="1"/>
  <c r="A233" i="6"/>
  <c r="A233" i="10" l="1"/>
  <c r="A234" i="6"/>
  <c r="A234" i="10" l="1"/>
  <c r="A235" i="6"/>
  <c r="A235" i="10" l="1"/>
  <c r="A236" i="6"/>
  <c r="A236" i="10" l="1"/>
  <c r="A237" i="6"/>
  <c r="A237" i="10" l="1"/>
  <c r="A238" i="6"/>
  <c r="A238" i="10" l="1"/>
  <c r="A239" i="6"/>
  <c r="A239" i="10" l="1"/>
  <c r="A240" i="6"/>
  <c r="A240" i="10" l="1"/>
  <c r="A241" i="6"/>
  <c r="A241" i="10" l="1"/>
  <c r="A242" i="6"/>
  <c r="A242" i="10" l="1"/>
  <c r="A243" i="6"/>
  <c r="A243" i="10" l="1"/>
  <c r="A244" i="6"/>
  <c r="A244" i="10" l="1"/>
  <c r="A245" i="6"/>
  <c r="A245" i="10" l="1"/>
  <c r="A246" i="6"/>
  <c r="A246" i="10" l="1"/>
  <c r="A247" i="6"/>
  <c r="A247" i="10" l="1"/>
  <c r="A248" i="6"/>
  <c r="A248" i="10" l="1"/>
  <c r="A249" i="6"/>
  <c r="A249" i="10" l="1"/>
  <c r="A250" i="6"/>
  <c r="A250" i="10" l="1"/>
  <c r="A251" i="6"/>
  <c r="A251" i="10" l="1"/>
  <c r="A252" i="6"/>
  <c r="A252" i="10" l="1"/>
  <c r="A253" i="6"/>
  <c r="A253" i="10" l="1"/>
  <c r="A254" i="6"/>
  <c r="A254" i="10" l="1"/>
  <c r="A255" i="6"/>
  <c r="A255" i="10" l="1"/>
  <c r="A256" i="6"/>
  <c r="A256" i="10" l="1"/>
  <c r="A257" i="6"/>
  <c r="A257" i="10" l="1"/>
  <c r="A258" i="6"/>
  <c r="A258" i="10" l="1"/>
  <c r="A259" i="6"/>
  <c r="A259" i="10" l="1"/>
  <c r="A260" i="6"/>
  <c r="A260" i="10" l="1"/>
  <c r="A261" i="6"/>
  <c r="A261" i="10" l="1"/>
  <c r="A262" i="6"/>
  <c r="A262" i="10" l="1"/>
  <c r="A263" i="6"/>
  <c r="A263" i="10" l="1"/>
  <c r="A264" i="6"/>
  <c r="A264" i="10" l="1"/>
  <c r="A265" i="6"/>
  <c r="A265" i="10" l="1"/>
  <c r="A266" i="6"/>
  <c r="A266" i="10" l="1"/>
  <c r="A267" i="6"/>
  <c r="A267" i="10" l="1"/>
  <c r="A268" i="6"/>
  <c r="A268" i="10" l="1"/>
  <c r="A269" i="6"/>
  <c r="A269" i="10" l="1"/>
  <c r="A270" i="6"/>
  <c r="A270" i="10" l="1"/>
  <c r="A271" i="6"/>
  <c r="A271" i="10" l="1"/>
  <c r="A272" i="6"/>
  <c r="A272" i="10" l="1"/>
  <c r="A273" i="6"/>
  <c r="A273" i="10" l="1"/>
  <c r="A274" i="6"/>
  <c r="A274" i="10" l="1"/>
  <c r="A275" i="6"/>
  <c r="A275" i="10" l="1"/>
  <c r="A276" i="6"/>
  <c r="A276" i="10" l="1"/>
  <c r="A277" i="6"/>
  <c r="A277" i="10" l="1"/>
  <c r="A278" i="6"/>
  <c r="A278" i="10" l="1"/>
  <c r="A279" i="6"/>
  <c r="A279" i="10" l="1"/>
  <c r="A280" i="6"/>
  <c r="A280" i="10" l="1"/>
  <c r="A281" i="6"/>
  <c r="A281" i="10" l="1"/>
  <c r="A282" i="6"/>
  <c r="A282" i="10" l="1"/>
  <c r="A283" i="6"/>
  <c r="A283" i="10" l="1"/>
  <c r="A284" i="6"/>
  <c r="A284" i="10" l="1"/>
  <c r="A285" i="6"/>
  <c r="A285" i="10" l="1"/>
  <c r="A286" i="6"/>
  <c r="A286" i="10" l="1"/>
  <c r="A287" i="6"/>
  <c r="A287" i="10" l="1"/>
  <c r="A288" i="6"/>
  <c r="A288" i="10" l="1"/>
  <c r="A289" i="6"/>
  <c r="A289" i="10" l="1"/>
  <c r="A290" i="6"/>
  <c r="A290" i="10" l="1"/>
  <c r="A291" i="6"/>
  <c r="A291" i="10" l="1"/>
  <c r="A292" i="6"/>
  <c r="A292" i="10" l="1"/>
  <c r="A293" i="6"/>
  <c r="A293" i="10" l="1"/>
  <c r="A294" i="6"/>
  <c r="A294" i="10" l="1"/>
  <c r="A295" i="6"/>
  <c r="A295" i="10" l="1"/>
  <c r="A296" i="6"/>
  <c r="A296" i="10" l="1"/>
  <c r="A297" i="6"/>
  <c r="A297" i="10" l="1"/>
  <c r="A298" i="6"/>
  <c r="A298" i="10" l="1"/>
  <c r="A299" i="6"/>
  <c r="A299" i="10" l="1"/>
  <c r="A300" i="6"/>
  <c r="A300" i="10" l="1"/>
  <c r="A301" i="6"/>
  <c r="A301" i="10" l="1"/>
  <c r="A302" i="6"/>
  <c r="A302" i="10" l="1"/>
  <c r="A303" i="6"/>
  <c r="A303" i="10" l="1"/>
  <c r="A304" i="6"/>
  <c r="A304" i="10" l="1"/>
  <c r="A305" i="6"/>
  <c r="A305" i="10" l="1"/>
  <c r="A306" i="6"/>
  <c r="A306" i="10" l="1"/>
  <c r="A307" i="6"/>
  <c r="A307" i="10" l="1"/>
  <c r="A308" i="6"/>
  <c r="A308" i="10" l="1"/>
  <c r="A309" i="6"/>
  <c r="A309" i="10" l="1"/>
  <c r="A310" i="6"/>
  <c r="A310" i="10" l="1"/>
  <c r="A311" i="6"/>
  <c r="A311" i="10" l="1"/>
  <c r="A312" i="6"/>
  <c r="A312" i="10" l="1"/>
  <c r="A313" i="6"/>
  <c r="A313" i="10" l="1"/>
  <c r="A314" i="6"/>
  <c r="A314" i="10" l="1"/>
  <c r="A315" i="6"/>
  <c r="A315" i="10" l="1"/>
  <c r="A316" i="6"/>
  <c r="A316" i="10" l="1"/>
  <c r="A317" i="6"/>
  <c r="A317" i="10" l="1"/>
  <c r="A318" i="6"/>
  <c r="A318" i="10" l="1"/>
  <c r="A319" i="6"/>
  <c r="A319" i="10" l="1"/>
  <c r="A320" i="6"/>
  <c r="A320" i="10" l="1"/>
  <c r="A321" i="6"/>
  <c r="A321" i="10" l="1"/>
  <c r="A322" i="6"/>
  <c r="A322" i="10" l="1"/>
  <c r="A323" i="6"/>
  <c r="A323" i="10" l="1"/>
  <c r="A324" i="6"/>
  <c r="A324" i="10" l="1"/>
  <c r="A325" i="6"/>
  <c r="A325" i="10" l="1"/>
  <c r="A326" i="6"/>
  <c r="A326" i="10" l="1"/>
  <c r="A327" i="6"/>
  <c r="A327" i="10" l="1"/>
  <c r="A328" i="6"/>
  <c r="A328" i="10" l="1"/>
  <c r="A329" i="6"/>
  <c r="A329" i="10" l="1"/>
  <c r="A330" i="6"/>
  <c r="A330" i="10" l="1"/>
  <c r="A331" i="6"/>
  <c r="A331" i="10" l="1"/>
  <c r="A332" i="6"/>
  <c r="A332" i="10" l="1"/>
  <c r="A333" i="6"/>
  <c r="A333" i="10" l="1"/>
  <c r="A334" i="6"/>
  <c r="A334" i="10" l="1"/>
  <c r="A335" i="6"/>
  <c r="A335" i="10" l="1"/>
  <c r="A336" i="6"/>
  <c r="A336" i="10" l="1"/>
  <c r="A337" i="6"/>
  <c r="A337" i="10" l="1"/>
  <c r="A338" i="6"/>
  <c r="A338" i="10" l="1"/>
  <c r="A339" i="6"/>
  <c r="A339" i="10" l="1"/>
  <c r="A340" i="6"/>
  <c r="A340" i="10" l="1"/>
  <c r="A341" i="6"/>
  <c r="A341" i="10" l="1"/>
  <c r="A342" i="6"/>
  <c r="A342" i="10" l="1"/>
  <c r="A343" i="6"/>
  <c r="A343" i="10" l="1"/>
  <c r="A344" i="6"/>
  <c r="A344" i="10" l="1"/>
  <c r="A345" i="6"/>
  <c r="A345" i="10" l="1"/>
  <c r="A346" i="6"/>
  <c r="A346" i="10" l="1"/>
  <c r="A347" i="6"/>
  <c r="A347" i="10" l="1"/>
  <c r="A348" i="6"/>
  <c r="A348" i="10" l="1"/>
  <c r="A349" i="6"/>
  <c r="A349" i="10" l="1"/>
  <c r="A350" i="6"/>
  <c r="A350" i="10" l="1"/>
  <c r="A351" i="6"/>
  <c r="A351" i="10" l="1"/>
  <c r="A352" i="6"/>
  <c r="A352" i="10" l="1"/>
  <c r="A353" i="6"/>
  <c r="A353" i="10" l="1"/>
  <c r="A354" i="6"/>
  <c r="A354" i="10" l="1"/>
  <c r="A355" i="6"/>
  <c r="A355" i="10" l="1"/>
  <c r="A356" i="6"/>
  <c r="A356" i="10" l="1"/>
  <c r="A357" i="6"/>
  <c r="A357" i="10" l="1"/>
  <c r="A358" i="6"/>
  <c r="A358" i="10" l="1"/>
  <c r="A359" i="6"/>
  <c r="A359" i="10" l="1"/>
  <c r="A360" i="6"/>
  <c r="A360" i="10" l="1"/>
  <c r="A361" i="6"/>
  <c r="A361" i="10" l="1"/>
  <c r="A362" i="6"/>
  <c r="A362" i="10" l="1"/>
  <c r="A363" i="6"/>
  <c r="A363" i="10" l="1"/>
  <c r="A364" i="6"/>
  <c r="A364" i="10" l="1"/>
  <c r="A365" i="6"/>
  <c r="A365" i="10" l="1"/>
  <c r="A366" i="6"/>
  <c r="A366" i="10" l="1"/>
  <c r="A367" i="6"/>
  <c r="A367" i="10" l="1"/>
  <c r="A368" i="6"/>
  <c r="A368" i="10" l="1"/>
  <c r="A369" i="6"/>
  <c r="A369" i="10" l="1"/>
  <c r="A370" i="6"/>
  <c r="A370" i="10" l="1"/>
  <c r="A371" i="6"/>
  <c r="A371" i="10" l="1"/>
  <c r="A372" i="6"/>
  <c r="A372" i="10" l="1"/>
  <c r="A373" i="6"/>
  <c r="A373" i="10" l="1"/>
  <c r="A374" i="6"/>
  <c r="A374" i="10" l="1"/>
  <c r="A375" i="6"/>
  <c r="A375" i="10" l="1"/>
  <c r="A376" i="6"/>
  <c r="A376" i="10" l="1"/>
  <c r="A377" i="6"/>
  <c r="A377" i="10" l="1"/>
  <c r="A378" i="6"/>
  <c r="A378" i="10" l="1"/>
  <c r="A379" i="6"/>
  <c r="A379" i="10" l="1"/>
  <c r="A380" i="6"/>
  <c r="A380" i="10" l="1"/>
  <c r="A381" i="6"/>
  <c r="A381" i="10" l="1"/>
  <c r="A382" i="6"/>
  <c r="A382" i="10" l="1"/>
  <c r="A383" i="6"/>
  <c r="A383" i="10" l="1"/>
  <c r="A384" i="6"/>
  <c r="A384" i="10" l="1"/>
  <c r="A385" i="6"/>
  <c r="A385" i="10" l="1"/>
  <c r="A386" i="6"/>
  <c r="A386" i="10" l="1"/>
  <c r="A387" i="6"/>
  <c r="A387" i="10" l="1"/>
  <c r="A388" i="6"/>
  <c r="A388" i="10" l="1"/>
  <c r="A389" i="6"/>
  <c r="A389" i="10" l="1"/>
  <c r="A390" i="6"/>
  <c r="A390" i="10" l="1"/>
  <c r="A391" i="6"/>
  <c r="A391" i="10" l="1"/>
  <c r="A392" i="6"/>
  <c r="A392" i="10" l="1"/>
  <c r="A393" i="6"/>
  <c r="A393" i="10" l="1"/>
  <c r="A394" i="6"/>
  <c r="A394" i="10" l="1"/>
  <c r="A395" i="6"/>
  <c r="A395" i="10" l="1"/>
  <c r="A396" i="6"/>
  <c r="A396" i="10" l="1"/>
  <c r="A397" i="6"/>
  <c r="A397" i="10" l="1"/>
  <c r="A398" i="6"/>
  <c r="A398" i="10" l="1"/>
  <c r="A399" i="6"/>
  <c r="A399" i="10" l="1"/>
  <c r="A400" i="6"/>
  <c r="A400" i="10" l="1"/>
  <c r="A401" i="6"/>
  <c r="A401" i="10" l="1"/>
  <c r="A402" i="6"/>
  <c r="A402" i="10" l="1"/>
  <c r="A403" i="6"/>
  <c r="A403" i="10" l="1"/>
  <c r="A404" i="6"/>
  <c r="A404" i="10" l="1"/>
  <c r="A405" i="6"/>
  <c r="A405" i="10" l="1"/>
  <c r="A406" i="6"/>
  <c r="A406" i="10" l="1"/>
  <c r="A407" i="6"/>
  <c r="A407" i="10" l="1"/>
  <c r="A408" i="6"/>
  <c r="A408" i="10" l="1"/>
  <c r="A409" i="6"/>
  <c r="A409" i="10" l="1"/>
  <c r="A410" i="6"/>
  <c r="A410" i="10" l="1"/>
  <c r="A411" i="6"/>
  <c r="A411" i="10" l="1"/>
  <c r="A412" i="6"/>
  <c r="A412" i="10" l="1"/>
  <c r="A413" i="6"/>
  <c r="A413" i="10" l="1"/>
  <c r="A414" i="6"/>
  <c r="A414" i="10" l="1"/>
  <c r="A415" i="6"/>
  <c r="A415" i="10" l="1"/>
  <c r="A416" i="6"/>
  <c r="A416" i="10" l="1"/>
  <c r="A417" i="6"/>
  <c r="A417" i="10" l="1"/>
  <c r="A418" i="6"/>
  <c r="A418" i="10" l="1"/>
  <c r="A419" i="6"/>
  <c r="A419" i="10" l="1"/>
  <c r="A420" i="6"/>
  <c r="A420" i="10" l="1"/>
  <c r="A421" i="6"/>
  <c r="A421" i="10" l="1"/>
  <c r="A422" i="6"/>
  <c r="A422" i="10" l="1"/>
  <c r="A423" i="6"/>
  <c r="A423" i="10" l="1"/>
  <c r="A424" i="6"/>
  <c r="A424" i="10" l="1"/>
  <c r="A425" i="6"/>
  <c r="A425" i="10" l="1"/>
  <c r="A426" i="6"/>
  <c r="A426" i="10" l="1"/>
  <c r="A427" i="6"/>
  <c r="A427" i="10" l="1"/>
  <c r="A428" i="6"/>
  <c r="A428" i="10" l="1"/>
  <c r="A429" i="6"/>
  <c r="A429" i="10" l="1"/>
  <c r="A430" i="6"/>
  <c r="A430" i="10" l="1"/>
  <c r="A431" i="6"/>
  <c r="A431" i="10" l="1"/>
  <c r="A432" i="6"/>
  <c r="A432" i="10" l="1"/>
  <c r="A433" i="6"/>
  <c r="A433" i="10" l="1"/>
  <c r="A434" i="6"/>
  <c r="A434" i="10" l="1"/>
  <c r="A435" i="6"/>
  <c r="A435" i="10" l="1"/>
  <c r="A436" i="6"/>
  <c r="A436" i="10" l="1"/>
  <c r="A437" i="6"/>
  <c r="A437" i="10" l="1"/>
  <c r="A438" i="6"/>
  <c r="A438" i="10" l="1"/>
  <c r="A439" i="6"/>
  <c r="A439" i="10" l="1"/>
  <c r="A440" i="6"/>
  <c r="A440" i="10" l="1"/>
  <c r="A441" i="6"/>
  <c r="A441" i="10" l="1"/>
  <c r="A442" i="6"/>
  <c r="A442" i="10" l="1"/>
  <c r="A443" i="6"/>
  <c r="A443" i="10" l="1"/>
  <c r="A444" i="6"/>
  <c r="A444" i="10" l="1"/>
  <c r="A445" i="6"/>
  <c r="A445" i="10" l="1"/>
  <c r="A446" i="6"/>
  <c r="A446" i="10" l="1"/>
  <c r="A447" i="6"/>
  <c r="A447" i="10" l="1"/>
  <c r="A448" i="6"/>
  <c r="A448" i="10" l="1"/>
  <c r="A449" i="6"/>
  <c r="A449" i="10" l="1"/>
  <c r="A450" i="6"/>
  <c r="A450" i="10" l="1"/>
  <c r="A451" i="6"/>
  <c r="A451" i="10" l="1"/>
  <c r="A452" i="6"/>
  <c r="A452" i="10" l="1"/>
  <c r="A453" i="6"/>
  <c r="A453" i="10" l="1"/>
  <c r="A454" i="6"/>
  <c r="A454" i="10" l="1"/>
  <c r="A455" i="6"/>
  <c r="A455" i="10" l="1"/>
  <c r="A456" i="6"/>
  <c r="A456" i="10" l="1"/>
  <c r="A457" i="6"/>
  <c r="A457" i="10" l="1"/>
  <c r="A458" i="6"/>
  <c r="A458" i="10" l="1"/>
  <c r="A459" i="6"/>
  <c r="A459" i="10" l="1"/>
  <c r="A460" i="6"/>
  <c r="A460" i="10" l="1"/>
  <c r="A461" i="6"/>
  <c r="A461" i="10" l="1"/>
  <c r="A462" i="6"/>
  <c r="A462" i="10" l="1"/>
  <c r="A463" i="6"/>
  <c r="A463" i="10" l="1"/>
  <c r="A464" i="6"/>
  <c r="A464" i="10" l="1"/>
  <c r="A465" i="6"/>
  <c r="A465" i="10" l="1"/>
  <c r="A466" i="6"/>
  <c r="A466" i="10" l="1"/>
  <c r="A467" i="6"/>
  <c r="A467" i="10" l="1"/>
  <c r="A468" i="6"/>
  <c r="A468" i="10" l="1"/>
  <c r="A469" i="6"/>
  <c r="A469" i="10" l="1"/>
  <c r="A470" i="6"/>
  <c r="A470" i="10" l="1"/>
  <c r="A471" i="6"/>
  <c r="A471" i="10" l="1"/>
  <c r="A472" i="6"/>
  <c r="A472" i="10" l="1"/>
  <c r="A473" i="6"/>
  <c r="A473" i="10" l="1"/>
  <c r="A474" i="6"/>
  <c r="A474" i="10" l="1"/>
  <c r="A475" i="6"/>
  <c r="A475" i="10" l="1"/>
  <c r="A476" i="6"/>
  <c r="A476" i="10" l="1"/>
  <c r="A477" i="6"/>
  <c r="A477" i="10" l="1"/>
  <c r="A478" i="6"/>
  <c r="A478" i="10" l="1"/>
  <c r="A479" i="6"/>
  <c r="A479" i="10" l="1"/>
  <c r="A480" i="6"/>
  <c r="A480" i="10" l="1"/>
  <c r="A481" i="6"/>
  <c r="A481" i="10" l="1"/>
  <c r="A482" i="6"/>
  <c r="A482" i="10" l="1"/>
  <c r="A483" i="6"/>
  <c r="A483" i="10" l="1"/>
  <c r="A484" i="6"/>
  <c r="A484" i="10" l="1"/>
  <c r="A485" i="6"/>
  <c r="A485" i="10" l="1"/>
  <c r="A486" i="6"/>
  <c r="A486" i="10" l="1"/>
  <c r="A487" i="6"/>
  <c r="A487" i="10" l="1"/>
  <c r="A488" i="6"/>
  <c r="A488" i="10" l="1"/>
  <c r="A489" i="6"/>
  <c r="A489" i="10" l="1"/>
  <c r="A490" i="6"/>
  <c r="A490" i="10" l="1"/>
  <c r="A491" i="6"/>
  <c r="A491" i="10" l="1"/>
  <c r="A492" i="6"/>
  <c r="A492" i="10" l="1"/>
  <c r="A493" i="6"/>
  <c r="A493" i="10" l="1"/>
  <c r="A494" i="6"/>
  <c r="A494" i="10" l="1"/>
  <c r="A495" i="6"/>
  <c r="A495" i="10" l="1"/>
  <c r="A496" i="6"/>
  <c r="A496" i="10" l="1"/>
  <c r="A497" i="6"/>
  <c r="A497" i="10" l="1"/>
  <c r="A498" i="6"/>
  <c r="A498" i="10" l="1"/>
  <c r="A499" i="6"/>
  <c r="A499" i="10" l="1"/>
  <c r="A500" i="6"/>
  <c r="A500" i="10" l="1"/>
  <c r="A501" i="6"/>
  <c r="A501" i="10" l="1"/>
  <c r="A502" i="6"/>
  <c r="A502" i="10" l="1"/>
  <c r="A503" i="6"/>
  <c r="A503" i="10" l="1"/>
  <c r="A504" i="6"/>
  <c r="A50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大川 雅浩</author>
  </authors>
  <commentList>
    <comment ref="F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0：発行無
1：発行有</t>
        </r>
      </text>
    </comment>
    <comment ref="G2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設定がない場合、
法人名＋「_代表」</t>
        </r>
      </text>
    </comment>
    <comment ref="I2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0：請求情報参照権限なし
1：請求情報参照権限あり</t>
        </r>
      </text>
    </comment>
    <comment ref="D4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0：紐付けない
1：紐付ける
</t>
        </r>
      </text>
    </comment>
    <comment ref="E4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0：請求情報参照権限なし
1：請求情報参照権限あり</t>
        </r>
      </text>
    </comment>
  </commentList>
</comments>
</file>

<file path=xl/sharedStrings.xml><?xml version="1.0" encoding="utf-8"?>
<sst xmlns="http://schemas.openxmlformats.org/spreadsheetml/2006/main" count="208" uniqueCount="107">
  <si>
    <t>いんふぉ・エネット、EnneSmart利用開始申込書</t>
    <phoneticPr fontId="1"/>
  </si>
  <si>
    <t>Ver 1.0</t>
    <phoneticPr fontId="1"/>
  </si>
  <si>
    <t>株式会社エネット　殿</t>
    <rPh sb="0" eb="4">
      <t>カブシキガイシャ</t>
    </rPh>
    <rPh sb="9" eb="10">
      <t>ドノ</t>
    </rPh>
    <phoneticPr fontId="1"/>
  </si>
  <si>
    <t>記入内容チェック</t>
    <rPh sb="2" eb="4">
      <t>ナイヨウ</t>
    </rPh>
    <phoneticPr fontId="1"/>
  </si>
  <si>
    <t>申込日</t>
    <rPh sb="0" eb="2">
      <t>モウシコ</t>
    </rPh>
    <rPh sb="2" eb="3">
      <t>ビ</t>
    </rPh>
    <phoneticPr fontId="1"/>
  </si>
  <si>
    <t>　　　　　　　　（契約者）</t>
    <phoneticPr fontId="1"/>
  </si>
  <si>
    <t>印</t>
    <rPh sb="0" eb="1">
      <t>イン</t>
    </rPh>
    <phoneticPr fontId="1"/>
  </si>
  <si>
    <t>　</t>
    <phoneticPr fontId="1"/>
  </si>
  <si>
    <t>貴社と締結した電力売買契約について、以下の通りいんふぉ・エネットとEnneSmartの利用を申し込みます。
EnneSmartの利用登録にあたっては別紙サービス約款に同意します。
※エネットは頂いた申込書に対し、いんふぉ・エネットへのログイン用IDとパスワードをメール送付いたします。
　また、EnneSmartレスポンスLightの登録を行い、節電要請に応じて節電頂いた場合に別途サービス約款のとおり電気代割引を付与します。</t>
    <rPh sb="18" eb="20">
      <t>イカ</t>
    </rPh>
    <rPh sb="21" eb="22">
      <t>トオ</t>
    </rPh>
    <rPh sb="43" eb="45">
      <t>リヨウ</t>
    </rPh>
    <rPh sb="46" eb="47">
      <t>モウ</t>
    </rPh>
    <rPh sb="48" eb="49">
      <t>コ</t>
    </rPh>
    <rPh sb="64" eb="66">
      <t>リヨウ</t>
    </rPh>
    <rPh sb="66" eb="68">
      <t>トウロク</t>
    </rPh>
    <rPh sb="74" eb="76">
      <t>ベッシ</t>
    </rPh>
    <rPh sb="80" eb="82">
      <t>ヤッカン</t>
    </rPh>
    <rPh sb="83" eb="85">
      <t>ドウイ</t>
    </rPh>
    <rPh sb="96" eb="97">
      <t>イタダ</t>
    </rPh>
    <rPh sb="99" eb="102">
      <t>モウシコミショ</t>
    </rPh>
    <rPh sb="103" eb="104">
      <t>タイ</t>
    </rPh>
    <rPh sb="121" eb="122">
      <t>ヨウ</t>
    </rPh>
    <rPh sb="134" eb="136">
      <t>ソウフ</t>
    </rPh>
    <rPh sb="167" eb="169">
      <t>トウロク</t>
    </rPh>
    <rPh sb="170" eb="171">
      <t>オコナ</t>
    </rPh>
    <rPh sb="173" eb="175">
      <t>セツデン</t>
    </rPh>
    <rPh sb="175" eb="177">
      <t>ヨウセイ</t>
    </rPh>
    <rPh sb="178" eb="179">
      <t>オウ</t>
    </rPh>
    <rPh sb="181" eb="183">
      <t>セツデン</t>
    </rPh>
    <rPh sb="183" eb="184">
      <t>イタダ</t>
    </rPh>
    <rPh sb="186" eb="188">
      <t>バアイ</t>
    </rPh>
    <rPh sb="189" eb="191">
      <t>ベット</t>
    </rPh>
    <rPh sb="195" eb="197">
      <t>ヤッカン</t>
    </rPh>
    <rPh sb="201" eb="204">
      <t>デンキダイ</t>
    </rPh>
    <rPh sb="204" eb="206">
      <t>ワリビキ</t>
    </rPh>
    <rPh sb="207" eb="209">
      <t>フヨ</t>
    </rPh>
    <phoneticPr fontId="1"/>
  </si>
  <si>
    <t>★利用開始希望日　　　（yyyy/mm/dd の形式で記載してください。）</t>
    <rPh sb="7" eb="8">
      <t>ヒ</t>
    </rPh>
    <phoneticPr fontId="1"/>
  </si>
  <si>
    <t>契約者</t>
    <rPh sb="0" eb="2">
      <t>ケイヤク</t>
    </rPh>
    <rPh sb="2" eb="3">
      <t>シャ</t>
    </rPh>
    <phoneticPr fontId="1"/>
  </si>
  <si>
    <t>ご利用開始希望日</t>
    <rPh sb="1" eb="3">
      <t>リヨウ</t>
    </rPh>
    <rPh sb="3" eb="5">
      <t>カイシ</t>
    </rPh>
    <rPh sb="5" eb="8">
      <t>キボウビ</t>
    </rPh>
    <phoneticPr fontId="1"/>
  </si>
  <si>
    <t>施設記入</t>
    <rPh sb="0" eb="2">
      <t>シセツ</t>
    </rPh>
    <phoneticPr fontId="1"/>
  </si>
  <si>
    <t>※1施設以上の登録が必要</t>
    <rPh sb="2" eb="4">
      <t>シセツ</t>
    </rPh>
    <rPh sb="4" eb="6">
      <t>イジョウ</t>
    </rPh>
    <rPh sb="7" eb="9">
      <t>トウロク</t>
    </rPh>
    <rPh sb="10" eb="12">
      <t>ヒツヨウ</t>
    </rPh>
    <phoneticPr fontId="1"/>
  </si>
  <si>
    <t>★利用開始希望の需要場所</t>
    <phoneticPr fontId="1"/>
  </si>
  <si>
    <t>No</t>
    <phoneticPr fontId="1"/>
  </si>
  <si>
    <r>
      <t>供給地点特定番号</t>
    </r>
    <r>
      <rPr>
        <sz val="9"/>
        <rFont val="HG丸ｺﾞｼｯｸM-PRO"/>
        <family val="3"/>
        <charset val="128"/>
      </rPr>
      <t xml:space="preserve"> (※1)</t>
    </r>
    <rPh sb="0" eb="2">
      <t>キョウキュウ</t>
    </rPh>
    <rPh sb="2" eb="4">
      <t>チテン</t>
    </rPh>
    <rPh sb="4" eb="6">
      <t>トクテイ</t>
    </rPh>
    <rPh sb="6" eb="8">
      <t>バンゴウ</t>
    </rPh>
    <phoneticPr fontId="1"/>
  </si>
  <si>
    <r>
      <t>お客様番号</t>
    </r>
    <r>
      <rPr>
        <sz val="9"/>
        <rFont val="HG丸ｺﾞｼｯｸM-PRO"/>
        <family val="3"/>
        <charset val="128"/>
      </rPr>
      <t xml:space="preserve"> (※2)</t>
    </r>
    <phoneticPr fontId="1"/>
  </si>
  <si>
    <t>需要場所名</t>
    <rPh sb="0" eb="2">
      <t>ジュヨウ</t>
    </rPh>
    <rPh sb="2" eb="4">
      <t>バショ</t>
    </rPh>
    <rPh sb="4" eb="5">
      <t>メイ</t>
    </rPh>
    <phoneticPr fontId="1"/>
  </si>
  <si>
    <r>
      <t>ご利用内容</t>
    </r>
    <r>
      <rPr>
        <sz val="9"/>
        <rFont val="HG丸ｺﾞｼｯｸM-PRO"/>
        <family val="3"/>
        <charset val="128"/>
      </rPr>
      <t xml:space="preserve"> (※3)</t>
    </r>
    <rPh sb="1" eb="3">
      <t>リヨウ</t>
    </rPh>
    <rPh sb="3" eb="5">
      <t>ナイヨウ</t>
    </rPh>
    <phoneticPr fontId="1"/>
  </si>
  <si>
    <r>
      <t>グループIDへの追加</t>
    </r>
    <r>
      <rPr>
        <sz val="9"/>
        <rFont val="HG丸ｺﾞｼｯｸM-PRO"/>
        <family val="3"/>
        <charset val="128"/>
      </rPr>
      <t xml:space="preserve"> (※4)</t>
    </r>
    <rPh sb="8" eb="10">
      <t>ツイカ</t>
    </rPh>
    <phoneticPr fontId="1"/>
  </si>
  <si>
    <r>
      <t>EnneSmart
節電要請時の
メールアドレス</t>
    </r>
    <r>
      <rPr>
        <sz val="9"/>
        <rFont val="HG丸ｺﾞｼｯｸM-PRO"/>
        <family val="3"/>
        <charset val="128"/>
      </rPr>
      <t xml:space="preserve"> (※5)</t>
    </r>
    <rPh sb="10" eb="12">
      <t>セツデン</t>
    </rPh>
    <rPh sb="12" eb="14">
      <t>ヨウセイ</t>
    </rPh>
    <rPh sb="14" eb="15">
      <t>ジ</t>
    </rPh>
    <phoneticPr fontId="1"/>
  </si>
  <si>
    <t>供給地点orお客様番号</t>
    <rPh sb="0" eb="2">
      <t>キョウキュウ</t>
    </rPh>
    <rPh sb="2" eb="4">
      <t>チテン</t>
    </rPh>
    <rPh sb="7" eb="9">
      <t>キャクサマ</t>
    </rPh>
    <rPh sb="9" eb="11">
      <t>バンゴウ</t>
    </rPh>
    <phoneticPr fontId="1"/>
  </si>
  <si>
    <t>需要家名</t>
    <rPh sb="0" eb="3">
      <t>ジュヨウカ</t>
    </rPh>
    <rPh sb="3" eb="4">
      <t>メイ</t>
    </rPh>
    <phoneticPr fontId="1"/>
  </si>
  <si>
    <t>ご利用内容</t>
    <rPh sb="1" eb="3">
      <t>リヨウ</t>
    </rPh>
    <rPh sb="3" eb="5">
      <t>ナイヨウ</t>
    </rPh>
    <phoneticPr fontId="1"/>
  </si>
  <si>
    <t>グループIDへの追加</t>
    <rPh sb="8" eb="10">
      <t>ツイカ</t>
    </rPh>
    <phoneticPr fontId="1"/>
  </si>
  <si>
    <t>EnneSmart
節電要請時の
メールアドレス</t>
    <rPh sb="10" eb="12">
      <t>セツデン</t>
    </rPh>
    <rPh sb="12" eb="14">
      <t>ヨウセイ</t>
    </rPh>
    <rPh sb="14" eb="15">
      <t>ジ</t>
    </rPh>
    <phoneticPr fontId="1"/>
  </si>
  <si>
    <t>データ有最終行</t>
    <rPh sb="3" eb="4">
      <t>アリ</t>
    </rPh>
    <rPh sb="4" eb="6">
      <t>サイシュウ</t>
    </rPh>
    <rPh sb="6" eb="7">
      <t>ギョウ</t>
    </rPh>
    <phoneticPr fontId="1"/>
  </si>
  <si>
    <t>需要場所記入の際には、空白行を作らずに連続してご記入ください。</t>
    <rPh sb="0" eb="2">
      <t>ジュヨウ</t>
    </rPh>
    <rPh sb="2" eb="4">
      <t>バショ</t>
    </rPh>
    <rPh sb="7" eb="8">
      <t>サイ</t>
    </rPh>
    <rPh sb="11" eb="13">
      <t>クウハク</t>
    </rPh>
    <rPh sb="13" eb="14">
      <t>ギョウ</t>
    </rPh>
    <rPh sb="15" eb="16">
      <t>ツク</t>
    </rPh>
    <rPh sb="19" eb="21">
      <t>レンゾク</t>
    </rPh>
    <rPh sb="24" eb="26">
      <t>キニュウ</t>
    </rPh>
    <phoneticPr fontId="1"/>
  </si>
  <si>
    <t>需要場所が２0施設を超えるお客さまは、続きを「20施設以上」シートにご記入ください。</t>
    <rPh sb="0" eb="2">
      <t>ジュヨウ</t>
    </rPh>
    <rPh sb="2" eb="4">
      <t>バショ</t>
    </rPh>
    <rPh sb="7" eb="9">
      <t>シセツ</t>
    </rPh>
    <rPh sb="10" eb="11">
      <t>コ</t>
    </rPh>
    <rPh sb="14" eb="15">
      <t>キャク</t>
    </rPh>
    <rPh sb="19" eb="20">
      <t>ツヅ</t>
    </rPh>
    <rPh sb="35" eb="37">
      <t>キニュウ</t>
    </rPh>
    <phoneticPr fontId="1"/>
  </si>
  <si>
    <t>（注意）沖縄電力エリアのお客さまへは提供しておりません。</t>
    <phoneticPr fontId="1"/>
  </si>
  <si>
    <t>データ登録件数</t>
    <phoneticPr fontId="1"/>
  </si>
  <si>
    <t>記入最終No</t>
  </si>
  <si>
    <t>データ連続性確認</t>
    <rPh sb="3" eb="6">
      <t>レンゾクセイ</t>
    </rPh>
    <rPh sb="6" eb="8">
      <t>カクニン</t>
    </rPh>
    <phoneticPr fontId="1"/>
  </si>
  <si>
    <r>
      <t xml:space="preserve">★いんふぉ・エネットグループID作成について </t>
    </r>
    <r>
      <rPr>
        <sz val="9"/>
        <rFont val="HG丸ｺﾞｼｯｸM-PRO"/>
        <family val="3"/>
        <charset val="128"/>
      </rPr>
      <t>（※６）</t>
    </r>
    <rPh sb="16" eb="18">
      <t>サクセイ</t>
    </rPh>
    <phoneticPr fontId="1"/>
  </si>
  <si>
    <t>グループID作成の選択</t>
    <rPh sb="6" eb="8">
      <t>サクセイ</t>
    </rPh>
    <rPh sb="9" eb="11">
      <t>センタク</t>
    </rPh>
    <phoneticPr fontId="1"/>
  </si>
  <si>
    <t>既存グループID</t>
    <rPh sb="0" eb="2">
      <t>キゾン</t>
    </rPh>
    <phoneticPr fontId="1"/>
  </si>
  <si>
    <t>グループIDの選択</t>
    <rPh sb="7" eb="9">
      <t>センタク</t>
    </rPh>
    <phoneticPr fontId="1"/>
  </si>
  <si>
    <t>バイト数</t>
    <rPh sb="3" eb="4">
      <t>スウ</t>
    </rPh>
    <phoneticPr fontId="1"/>
  </si>
  <si>
    <t>グループID</t>
    <phoneticPr fontId="1"/>
  </si>
  <si>
    <t>★本件に関わる連絡先　兼　いんふぉ・エネットＩＤ送付先</t>
    <rPh sb="1" eb="3">
      <t>ホンケン</t>
    </rPh>
    <rPh sb="4" eb="5">
      <t>カカ</t>
    </rPh>
    <rPh sb="7" eb="10">
      <t>レンラクサキ</t>
    </rPh>
    <rPh sb="11" eb="12">
      <t>ケン</t>
    </rPh>
    <rPh sb="24" eb="26">
      <t>ソウフ</t>
    </rPh>
    <rPh sb="26" eb="27">
      <t>サキ</t>
    </rPh>
    <phoneticPr fontId="1"/>
  </si>
  <si>
    <t>会社名</t>
    <rPh sb="0" eb="2">
      <t>カイシャ</t>
    </rPh>
    <phoneticPr fontId="1"/>
  </si>
  <si>
    <t>会社名</t>
    <rPh sb="0" eb="2">
      <t>カイシャ</t>
    </rPh>
    <rPh sb="2" eb="3">
      <t>メイ</t>
    </rPh>
    <phoneticPr fontId="1"/>
  </si>
  <si>
    <t>部署名</t>
    <phoneticPr fontId="1"/>
  </si>
  <si>
    <t>お名前</t>
  </si>
  <si>
    <t>郵便番号</t>
  </si>
  <si>
    <t>住所</t>
    <rPh sb="0" eb="2">
      <t>ジュウショ</t>
    </rPh>
    <phoneticPr fontId="1"/>
  </si>
  <si>
    <t>TEL</t>
    <phoneticPr fontId="1"/>
  </si>
  <si>
    <r>
      <t>E-mail</t>
    </r>
    <r>
      <rPr>
        <sz val="9"/>
        <rFont val="HG丸ｺﾞｼｯｸM-PRO"/>
        <family val="3"/>
        <charset val="128"/>
      </rPr>
      <t>　(※7)</t>
    </r>
    <phoneticPr fontId="1"/>
  </si>
  <si>
    <t>E-mail</t>
    <phoneticPr fontId="1"/>
  </si>
  <si>
    <r>
      <t>E-mail開封時パスワード</t>
    </r>
    <r>
      <rPr>
        <sz val="9"/>
        <rFont val="HG丸ｺﾞｼｯｸM-PRO"/>
        <family val="3"/>
        <charset val="128"/>
      </rPr>
      <t>　(※8)</t>
    </r>
    <rPh sb="6" eb="8">
      <t>カイフウ</t>
    </rPh>
    <rPh sb="8" eb="9">
      <t>ジ</t>
    </rPh>
    <phoneticPr fontId="1"/>
  </si>
  <si>
    <t>E-mail開封時パスワード</t>
    <rPh sb="6" eb="8">
      <t>カイフウ</t>
    </rPh>
    <rPh sb="8" eb="9">
      <t>ジ</t>
    </rPh>
    <phoneticPr fontId="1"/>
  </si>
  <si>
    <t>※1 新規申込の場合にご記入ください。（既存施設の申込の場合にはご記入不要です）</t>
    <rPh sb="3" eb="5">
      <t>シンキ</t>
    </rPh>
    <rPh sb="5" eb="7">
      <t>モウシコミ</t>
    </rPh>
    <rPh sb="8" eb="10">
      <t>バアイ</t>
    </rPh>
    <rPh sb="12" eb="14">
      <t>キニュウ</t>
    </rPh>
    <rPh sb="20" eb="22">
      <t>キゾン</t>
    </rPh>
    <rPh sb="22" eb="24">
      <t>シセツ</t>
    </rPh>
    <rPh sb="25" eb="27">
      <t>モウシコミ</t>
    </rPh>
    <rPh sb="28" eb="30">
      <t>バアイ</t>
    </rPh>
    <rPh sb="33" eb="35">
      <t>キニュウ</t>
    </rPh>
    <rPh sb="35" eb="37">
      <t>フヨウ</t>
    </rPh>
    <phoneticPr fontId="1"/>
  </si>
  <si>
    <t>※2 既存施設の申込の場合にご記入ください。（新規申込の場合にはご記入不要です）</t>
    <rPh sb="3" eb="5">
      <t>キゾン</t>
    </rPh>
    <rPh sb="5" eb="7">
      <t>シセツ</t>
    </rPh>
    <rPh sb="8" eb="10">
      <t>モウシコミ</t>
    </rPh>
    <rPh sb="11" eb="13">
      <t>バアイ</t>
    </rPh>
    <rPh sb="15" eb="17">
      <t>キニュウ</t>
    </rPh>
    <rPh sb="23" eb="25">
      <t>シンキ</t>
    </rPh>
    <rPh sb="25" eb="27">
      <t>モウシコ</t>
    </rPh>
    <rPh sb="28" eb="30">
      <t>バアイ</t>
    </rPh>
    <rPh sb="33" eb="35">
      <t>キニュウ</t>
    </rPh>
    <rPh sb="35" eb="37">
      <t>フヨウ</t>
    </rPh>
    <phoneticPr fontId="1"/>
  </si>
  <si>
    <t>※3 ご利用内容を選択してください。</t>
    <rPh sb="4" eb="6">
      <t>リヨウ</t>
    </rPh>
    <rPh sb="6" eb="8">
      <t>ナイヨウ</t>
    </rPh>
    <rPh sb="9" eb="11">
      <t>センタク</t>
    </rPh>
    <phoneticPr fontId="1"/>
  </si>
  <si>
    <t xml:space="preserve">   　「電力量・請求情報」：電力量情報、請求書情報の表示を希望する場合</t>
    <rPh sb="5" eb="7">
      <t>デンリョク</t>
    </rPh>
    <rPh sb="7" eb="8">
      <t>リョウ</t>
    </rPh>
    <rPh sb="9" eb="11">
      <t>セイキュウ</t>
    </rPh>
    <rPh sb="11" eb="13">
      <t>ジョウホウ</t>
    </rPh>
    <rPh sb="15" eb="17">
      <t>デンリョク</t>
    </rPh>
    <rPh sb="17" eb="18">
      <t>リョウ</t>
    </rPh>
    <rPh sb="18" eb="20">
      <t>ジョウホウ</t>
    </rPh>
    <rPh sb="21" eb="24">
      <t>セイキュウショ</t>
    </rPh>
    <rPh sb="24" eb="26">
      <t>ジョウホウ</t>
    </rPh>
    <rPh sb="27" eb="29">
      <t>ヒョウジ</t>
    </rPh>
    <rPh sb="30" eb="32">
      <t>キボウ</t>
    </rPh>
    <rPh sb="34" eb="36">
      <t>バアイ</t>
    </rPh>
    <phoneticPr fontId="1"/>
  </si>
  <si>
    <t xml:space="preserve">   　「電力量情報のみ」　：電力量情報の表示のみ希望で、請求書情報の表示はしない場合</t>
    <rPh sb="5" eb="7">
      <t>デンリョク</t>
    </rPh>
    <rPh sb="7" eb="8">
      <t>リョウ</t>
    </rPh>
    <rPh sb="8" eb="10">
      <t>ジョウホウ</t>
    </rPh>
    <rPh sb="15" eb="17">
      <t>デンリョク</t>
    </rPh>
    <rPh sb="17" eb="18">
      <t>リョウ</t>
    </rPh>
    <rPh sb="18" eb="20">
      <t>ジョウホウ</t>
    </rPh>
    <rPh sb="21" eb="23">
      <t>ヒョウジ</t>
    </rPh>
    <rPh sb="25" eb="27">
      <t>キボウ</t>
    </rPh>
    <rPh sb="29" eb="32">
      <t>セイキュウショ</t>
    </rPh>
    <rPh sb="32" eb="34">
      <t>ジョウホウ</t>
    </rPh>
    <rPh sb="35" eb="37">
      <t>ヒョウジ</t>
    </rPh>
    <rPh sb="41" eb="43">
      <t>バアイ</t>
    </rPh>
    <phoneticPr fontId="1"/>
  </si>
  <si>
    <t xml:space="preserve"> 　注）請求書情報は、エネットから請求書を発行しているお客様のみご利用できます。</t>
    <rPh sb="2" eb="3">
      <t>チュウ</t>
    </rPh>
    <rPh sb="4" eb="7">
      <t>セイキュウショ</t>
    </rPh>
    <rPh sb="7" eb="9">
      <t>ジョウホウ</t>
    </rPh>
    <rPh sb="17" eb="20">
      <t>セイキュウショ</t>
    </rPh>
    <rPh sb="21" eb="23">
      <t>ハッコウ</t>
    </rPh>
    <rPh sb="28" eb="30">
      <t>キャクサマ</t>
    </rPh>
    <rPh sb="33" eb="35">
      <t>リヨウ</t>
    </rPh>
    <phoneticPr fontId="1"/>
  </si>
  <si>
    <t>　　　それ以外のお客様は「電力量・請求情報」を選択されてもご利用になることができません。</t>
    <phoneticPr fontId="1"/>
  </si>
  <si>
    <t>※4 グループIDをご利用中、または新規作成希望の場合、そのグループIDに「追加する」「追加しない」を選択ください。</t>
    <rPh sb="11" eb="14">
      <t>リヨウチュウ</t>
    </rPh>
    <rPh sb="18" eb="20">
      <t>シンキ</t>
    </rPh>
    <rPh sb="20" eb="22">
      <t>サクセイ</t>
    </rPh>
    <rPh sb="22" eb="24">
      <t>キボウ</t>
    </rPh>
    <rPh sb="25" eb="27">
      <t>バアイ</t>
    </rPh>
    <rPh sb="44" eb="46">
      <t>ツイカ</t>
    </rPh>
    <rPh sb="51" eb="53">
      <t>センタク</t>
    </rPh>
    <phoneticPr fontId="1"/>
  </si>
  <si>
    <t>※5 お客さまの契約形態によって登録ができない場合がございます。登録不要の場合は未記入もしくは「登録不要」とご記載ください。</t>
    <rPh sb="4" eb="5">
      <t>キャク</t>
    </rPh>
    <rPh sb="8" eb="10">
      <t>ケイヤク</t>
    </rPh>
    <rPh sb="10" eb="12">
      <t>ケイタイ</t>
    </rPh>
    <rPh sb="16" eb="18">
      <t>トウロク</t>
    </rPh>
    <rPh sb="23" eb="25">
      <t>バアイ</t>
    </rPh>
    <rPh sb="32" eb="34">
      <t>トウロク</t>
    </rPh>
    <rPh sb="34" eb="36">
      <t>フヨウ</t>
    </rPh>
    <rPh sb="37" eb="39">
      <t>バアイ</t>
    </rPh>
    <rPh sb="40" eb="43">
      <t>ミキニュウ</t>
    </rPh>
    <rPh sb="48" eb="50">
      <t>トウロク</t>
    </rPh>
    <rPh sb="50" eb="52">
      <t>フヨウ</t>
    </rPh>
    <rPh sb="55" eb="57">
      <t>キサイ</t>
    </rPh>
    <phoneticPr fontId="1"/>
  </si>
  <si>
    <t>※6 お申込の需要場所が複数の場合、グループIDを作成すると１つのIDで全需要場所の情報を参照できるようになります。</t>
    <phoneticPr fontId="1"/>
  </si>
  <si>
    <t>　　　グループID作成を希望する場合は「希望する」を選択してください。</t>
    <phoneticPr fontId="1"/>
  </si>
  <si>
    <t>　　　お申込の需要場所が一つの場合や、グループIDが不要の場合は「希望しない」を選択してください。</t>
    <phoneticPr fontId="1"/>
  </si>
  <si>
    <t>　　　既にグループIDをご利用中の場合は、「既存グループIDを利用」を選択し、既存グループIDをご記入ください。</t>
    <rPh sb="39" eb="41">
      <t>キゾン</t>
    </rPh>
    <phoneticPr fontId="1"/>
  </si>
  <si>
    <t>※7 ID・パスワードはE-mailにてお送り致しますので、必ずご記入ください。</t>
    <rPh sb="21" eb="22">
      <t>オク</t>
    </rPh>
    <rPh sb="23" eb="24">
      <t>イタ</t>
    </rPh>
    <rPh sb="30" eb="31">
      <t>カナラ</t>
    </rPh>
    <rPh sb="33" eb="35">
      <t>キニュウ</t>
    </rPh>
    <phoneticPr fontId="1"/>
  </si>
  <si>
    <t>※8 パスワードは「半角英数字」の5文字以上20文字以下でご記入ください。</t>
    <rPh sb="18" eb="22">
      <t>モジイジョウ</t>
    </rPh>
    <rPh sb="24" eb="26">
      <t>モジ</t>
    </rPh>
    <rPh sb="26" eb="28">
      <t>イカ</t>
    </rPh>
    <rPh sb="30" eb="32">
      <t>キニュウ</t>
    </rPh>
    <phoneticPr fontId="1"/>
  </si>
  <si>
    <t>★ご利用開始を希望される需要場所　（2１施設目以降はこちらにご記入ください）</t>
    <rPh sb="20" eb="22">
      <t>シセツ</t>
    </rPh>
    <rPh sb="22" eb="23">
      <t>メ</t>
    </rPh>
    <rPh sb="23" eb="25">
      <t>イコウ</t>
    </rPh>
    <rPh sb="31" eb="33">
      <t>キニュウ</t>
    </rPh>
    <phoneticPr fontId="1"/>
  </si>
  <si>
    <r>
      <t xml:space="preserve">供給地点特定番号 </t>
    </r>
    <r>
      <rPr>
        <sz val="9"/>
        <rFont val="HG丸ｺﾞｼｯｸM-PRO"/>
        <family val="3"/>
        <charset val="128"/>
      </rPr>
      <t>(※1)</t>
    </r>
    <rPh sb="0" eb="2">
      <t>キョウキュウ</t>
    </rPh>
    <rPh sb="2" eb="4">
      <t>チテン</t>
    </rPh>
    <rPh sb="4" eb="6">
      <t>トクテイ</t>
    </rPh>
    <rPh sb="6" eb="8">
      <t>バンゴウ</t>
    </rPh>
    <phoneticPr fontId="1"/>
  </si>
  <si>
    <r>
      <t xml:space="preserve">お客様番号 </t>
    </r>
    <r>
      <rPr>
        <sz val="9"/>
        <rFont val="HG丸ｺﾞｼｯｸM-PRO"/>
        <family val="3"/>
        <charset val="128"/>
      </rPr>
      <t>(※2)</t>
    </r>
    <phoneticPr fontId="1"/>
  </si>
  <si>
    <r>
      <t xml:space="preserve">ご利用内容 </t>
    </r>
    <r>
      <rPr>
        <sz val="9"/>
        <rFont val="HG丸ｺﾞｼｯｸM-PRO"/>
        <family val="3"/>
        <charset val="128"/>
      </rPr>
      <t>(※3)</t>
    </r>
    <rPh sb="1" eb="3">
      <t>リヨウ</t>
    </rPh>
    <rPh sb="3" eb="5">
      <t>ナイヨウ</t>
    </rPh>
    <phoneticPr fontId="1"/>
  </si>
  <si>
    <r>
      <t xml:space="preserve">グループIDへの追加 </t>
    </r>
    <r>
      <rPr>
        <sz val="9"/>
        <rFont val="HG丸ｺﾞｼｯｸM-PRO"/>
        <family val="3"/>
        <charset val="128"/>
      </rPr>
      <t>(※4)</t>
    </r>
    <rPh sb="8" eb="10">
      <t>ツイカ</t>
    </rPh>
    <phoneticPr fontId="1"/>
  </si>
  <si>
    <t>株式会社　●●●●</t>
    <rPh sb="0" eb="4">
      <t>カブシキガイシャ</t>
    </rPh>
    <phoneticPr fontId="1"/>
  </si>
  <si>
    <t>　　代表取締役　鈴木　太郎</t>
    <rPh sb="2" eb="4">
      <t>ダイヒョウ</t>
    </rPh>
    <rPh sb="4" eb="7">
      <t>トリシマリヤク</t>
    </rPh>
    <rPh sb="8" eb="10">
      <t>スズキ</t>
    </rPh>
    <rPh sb="11" eb="13">
      <t>タロウ</t>
    </rPh>
    <phoneticPr fontId="1"/>
  </si>
  <si>
    <t>貴社と締結した電力売買契約について、以下の通りいんふぉ・エネットとEnneSmartの利用を申し込みます。
※エネットは頂いた申込書に対し、いんふぉ・エネットへのログイン用IDとパスワードをメール送付いたします。
　また、EnneSmartレスポンスLightの登録を行い、節電要請に応じて節電頂いた場合に別途サービス約款のとおり電気代割引を付与します。</t>
    <rPh sb="18" eb="20">
      <t>イカ</t>
    </rPh>
    <rPh sb="21" eb="22">
      <t>トオ</t>
    </rPh>
    <rPh sb="43" eb="45">
      <t>リヨウ</t>
    </rPh>
    <rPh sb="46" eb="47">
      <t>モウ</t>
    </rPh>
    <rPh sb="48" eb="49">
      <t>コ</t>
    </rPh>
    <rPh sb="60" eb="61">
      <t>イタダ</t>
    </rPh>
    <rPh sb="63" eb="66">
      <t>モウシコミショ</t>
    </rPh>
    <rPh sb="67" eb="68">
      <t>タイ</t>
    </rPh>
    <rPh sb="85" eb="86">
      <t>ヨウ</t>
    </rPh>
    <rPh sb="98" eb="100">
      <t>ソウフ</t>
    </rPh>
    <rPh sb="131" eb="133">
      <t>トウロク</t>
    </rPh>
    <rPh sb="134" eb="135">
      <t>オコナ</t>
    </rPh>
    <rPh sb="137" eb="139">
      <t>セツデン</t>
    </rPh>
    <rPh sb="139" eb="141">
      <t>ヨウセイ</t>
    </rPh>
    <rPh sb="142" eb="143">
      <t>オウ</t>
    </rPh>
    <rPh sb="145" eb="147">
      <t>セツデン</t>
    </rPh>
    <rPh sb="147" eb="148">
      <t>イタダ</t>
    </rPh>
    <rPh sb="150" eb="152">
      <t>バアイ</t>
    </rPh>
    <rPh sb="153" eb="155">
      <t>ベット</t>
    </rPh>
    <rPh sb="159" eb="161">
      <t>ヤッカン</t>
    </rPh>
    <rPh sb="165" eb="168">
      <t>デンキダイ</t>
    </rPh>
    <rPh sb="168" eb="170">
      <t>ワリビキ</t>
    </rPh>
    <rPh sb="171" eb="173">
      <t>フヨ</t>
    </rPh>
    <phoneticPr fontId="1"/>
  </si>
  <si>
    <t>3Ｃ●×××××</t>
  </si>
  <si>
    <t>本社ビル</t>
    <rPh sb="0" eb="2">
      <t>ホンシャ</t>
    </rPh>
    <phoneticPr fontId="1"/>
  </si>
  <si>
    <t>電力量・請求情報</t>
  </si>
  <si>
    <t>追加する</t>
  </si>
  <si>
    <t>ennesmart@XXXXX.co.jp</t>
    <phoneticPr fontId="1"/>
  </si>
  <si>
    <t>ABC工場</t>
    <rPh sb="3" eb="5">
      <t>コウジョウ</t>
    </rPh>
    <phoneticPr fontId="1"/>
  </si>
  <si>
    <t>ABC営業所</t>
    <rPh sb="3" eb="6">
      <t>エイギョウショ</t>
    </rPh>
    <phoneticPr fontId="1"/>
  </si>
  <si>
    <t>登録不要</t>
    <rPh sb="0" eb="2">
      <t>トウロク</t>
    </rPh>
    <rPh sb="2" eb="4">
      <t>フヨウ</t>
    </rPh>
    <phoneticPr fontId="1"/>
  </si>
  <si>
    <t>希望する</t>
  </si>
  <si>
    <t>株式会社　●●●●</t>
  </si>
  <si>
    <t>総務部</t>
  </si>
  <si>
    <t>▲▲　●●</t>
  </si>
  <si>
    <t>000-0000</t>
  </si>
  <si>
    <t>××県××町××</t>
  </si>
  <si>
    <t>××-○○○○-▲▲▲▲</t>
  </si>
  <si>
    <t>○○○○○@○○○.co.jp</t>
  </si>
  <si>
    <t>12AB12</t>
  </si>
  <si>
    <t>※5 未記入の場合、「本件に関わる連絡先」に記載のメールアドレスを登録させていただきます。登録不要の場合は「登録不要」とご記載ください。</t>
    <rPh sb="3" eb="6">
      <t>ミキニュウ</t>
    </rPh>
    <rPh sb="7" eb="9">
      <t>バアイ</t>
    </rPh>
    <rPh sb="11" eb="13">
      <t>ホンケン</t>
    </rPh>
    <rPh sb="14" eb="15">
      <t>カカ</t>
    </rPh>
    <rPh sb="17" eb="20">
      <t>レンラクサキ</t>
    </rPh>
    <rPh sb="22" eb="24">
      <t>キサイ</t>
    </rPh>
    <rPh sb="33" eb="35">
      <t>トウロク</t>
    </rPh>
    <rPh sb="45" eb="47">
      <t>トウロク</t>
    </rPh>
    <rPh sb="47" eb="49">
      <t>フヨウ</t>
    </rPh>
    <rPh sb="50" eb="52">
      <t>バアイ</t>
    </rPh>
    <rPh sb="54" eb="56">
      <t>トウロク</t>
    </rPh>
    <rPh sb="56" eb="58">
      <t>フヨウ</t>
    </rPh>
    <rPh sb="61" eb="63">
      <t>キサイ</t>
    </rPh>
    <phoneticPr fontId="1"/>
  </si>
  <si>
    <t>法人名</t>
    <rPh sb="0" eb="2">
      <t>ホウジン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</si>
  <si>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</si>
  <si>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メールアドレス</t>
    <phoneticPr fontId="1"/>
  </si>
  <si>
    <t>暗号化パスワード</t>
    <rPh sb="0" eb="3">
      <t>アンゴウカ</t>
    </rPh>
    <phoneticPr fontId="1"/>
  </si>
  <si>
    <t>グループID発行有無</t>
    <rPh sb="6" eb="8">
      <t>ハッコウ</t>
    </rPh>
    <rPh sb="8" eb="10">
      <t>ウム</t>
    </rPh>
    <phoneticPr fontId="1"/>
  </si>
  <si>
    <t>グループID名称
（任意設定の場合記載）</t>
    <rPh sb="6" eb="8">
      <t>メイショウ</t>
    </rPh>
    <rPh sb="10" eb="12">
      <t>ニンイ</t>
    </rPh>
    <rPh sb="12" eb="14">
      <t>セッテイ</t>
    </rPh>
    <rPh sb="15" eb="17">
      <t>バアイ</t>
    </rPh>
    <rPh sb="17" eb="19">
      <t>キサイ</t>
    </rPh>
    <phoneticPr fontId="1"/>
  </si>
  <si>
    <t>追加グループID</t>
    <rPh sb="0" eb="2">
      <t>ツイカ</t>
    </rPh>
    <phoneticPr fontId="1"/>
  </si>
  <si>
    <t>請求情報参照権限</t>
    <rPh sb="0" eb="2">
      <t>セイキュウ</t>
    </rPh>
    <rPh sb="2" eb="4">
      <t>ジョウホウ</t>
    </rPh>
    <rPh sb="4" eb="6">
      <t>サンショウ</t>
    </rPh>
    <rPh sb="6" eb="8">
      <t>ケンゲン</t>
    </rPh>
    <phoneticPr fontId="1"/>
  </si>
  <si>
    <t>利用開始希望日</t>
    <rPh sb="0" eb="2">
      <t>リヨウ</t>
    </rPh>
    <rPh sb="2" eb="4">
      <t>カイシ</t>
    </rPh>
    <rPh sb="4" eb="7">
      <t>キボウビ</t>
    </rPh>
    <phoneticPr fontId="1"/>
  </si>
  <si>
    <t>＃</t>
    <phoneticPr fontId="1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</si>
  <si>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1"/>
  </si>
  <si>
    <t>お客様番号</t>
    <rPh sb="1" eb="3">
      <t>キャクサマ</t>
    </rPh>
    <rPh sb="3" eb="5">
      <t>バンゴウ</t>
    </rPh>
    <phoneticPr fontId="1"/>
  </si>
  <si>
    <t>グループID紐付</t>
    <rPh sb="6" eb="7">
      <t>ヒモ</t>
    </rPh>
    <rPh sb="7" eb="8">
      <t>ヅケ</t>
    </rPh>
    <phoneticPr fontId="1"/>
  </si>
  <si>
    <t>システム取込結果メッセージ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</si>
</sst>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2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22"/>
      <name val="HG丸ｺﾞｼｯｸM-PRO"/>
      <family val="3"/>
      <charset val="128"/>
    </font>
    <font>
      <u/>
      <sz val="24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63377788628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3" fillId="2" borderId="0" xfId="0" applyFont="1" applyFill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right" vertical="center"/>
    </xf>
    <xf numFmtId="0" fontId="3" fillId="5" borderId="0" xfId="0" applyFont="1" applyFill="1">
      <alignment vertical="center"/>
    </xf>
    <xf numFmtId="0" fontId="6" fillId="5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vertical="top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6" borderId="1" xfId="0" applyFill="1" applyBorder="1">
      <alignment vertical="center"/>
    </xf>
    <xf numFmtId="0" fontId="11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13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3" fillId="5" borderId="0" xfId="0" applyFont="1" applyFill="1" applyProtection="1">
      <alignment vertical="center"/>
      <protection hidden="1"/>
    </xf>
    <xf numFmtId="0" fontId="6" fillId="5" borderId="0" xfId="0" applyFont="1" applyFill="1" applyProtection="1">
      <alignment vertical="center"/>
      <protection hidden="1"/>
    </xf>
    <xf numFmtId="0" fontId="6" fillId="5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Protection="1">
      <alignment vertical="center"/>
      <protection hidden="1"/>
    </xf>
    <xf numFmtId="0" fontId="3" fillId="2" borderId="19" xfId="0" applyFont="1" applyFill="1" applyBorder="1" applyAlignment="1">
      <alignment horizontal="center" vertical="center"/>
    </xf>
    <xf numFmtId="0" fontId="11" fillId="2" borderId="0" xfId="0" applyFont="1" applyFill="1" applyProtection="1">
      <alignment vertical="center"/>
      <protection hidden="1"/>
    </xf>
    <xf numFmtId="176" fontId="6" fillId="5" borderId="0" xfId="0" applyNumberFormat="1" applyFont="1" applyFill="1">
      <alignment vertical="center"/>
    </xf>
    <xf numFmtId="176" fontId="6" fillId="0" borderId="0" xfId="0" applyNumberFormat="1" applyFo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7" borderId="0" xfId="0" applyFont="1" applyFill="1" applyProtection="1">
      <alignment vertical="center"/>
      <protection hidden="1"/>
    </xf>
    <xf numFmtId="0" fontId="3" fillId="7" borderId="1" xfId="0" applyFont="1" applyFill="1" applyBorder="1" applyProtection="1">
      <alignment vertical="center"/>
      <protection hidden="1"/>
    </xf>
    <xf numFmtId="0" fontId="6" fillId="7" borderId="0" xfId="0" applyFont="1" applyFill="1" applyProtection="1">
      <alignment vertical="center"/>
      <protection hidden="1"/>
    </xf>
    <xf numFmtId="0" fontId="6" fillId="7" borderId="0" xfId="0" applyFont="1" applyFill="1" applyAlignment="1" applyProtection="1">
      <alignment horizontal="center" vertical="center"/>
      <protection hidden="1"/>
    </xf>
    <xf numFmtId="0" fontId="8" fillId="7" borderId="0" xfId="0" applyFont="1" applyFill="1" applyAlignment="1" applyProtection="1">
      <alignment horizontal="center" vertical="center"/>
      <protection hidden="1"/>
    </xf>
    <xf numFmtId="0" fontId="6" fillId="7" borderId="1" xfId="0" applyFont="1" applyFill="1" applyBorder="1" applyProtection="1">
      <alignment vertical="center"/>
      <protection hidden="1"/>
    </xf>
    <xf numFmtId="176" fontId="6" fillId="7" borderId="0" xfId="0" applyNumberFormat="1" applyFont="1" applyFill="1" applyProtection="1">
      <alignment vertical="center"/>
      <protection hidden="1"/>
    </xf>
    <xf numFmtId="0" fontId="3" fillId="7" borderId="0" xfId="0" applyFont="1" applyFill="1" applyAlignment="1" applyProtection="1">
      <alignment vertical="center" shrinkToFit="1"/>
      <protection hidden="1"/>
    </xf>
    <xf numFmtId="0" fontId="3" fillId="7" borderId="0" xfId="0" applyFont="1" applyFill="1" applyAlignment="1" applyProtection="1">
      <alignment horizontal="center" vertical="top"/>
      <protection hidden="1"/>
    </xf>
    <xf numFmtId="49" fontId="3" fillId="7" borderId="1" xfId="0" applyNumberFormat="1" applyFont="1" applyFill="1" applyBorder="1" applyAlignment="1" applyProtection="1">
      <alignment horizontal="left" vertical="center"/>
      <protection hidden="1"/>
    </xf>
    <xf numFmtId="0" fontId="6" fillId="2" borderId="16" xfId="0" applyFont="1" applyFill="1" applyBorder="1" applyAlignment="1">
      <alignment vertical="center" shrinkToFit="1"/>
    </xf>
    <xf numFmtId="0" fontId="3" fillId="2" borderId="16" xfId="0" applyFont="1" applyFill="1" applyBorder="1">
      <alignment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49" fontId="6" fillId="2" borderId="21" xfId="0" applyNumberFormat="1" applyFont="1" applyFill="1" applyBorder="1" applyAlignment="1">
      <alignment horizontal="left" vertical="center" shrinkToFit="1"/>
    </xf>
    <xf numFmtId="49" fontId="6" fillId="2" borderId="9" xfId="0" applyNumberFormat="1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14" fontId="5" fillId="2" borderId="16" xfId="0" applyNumberFormat="1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/>
    </xf>
    <xf numFmtId="0" fontId="5" fillId="2" borderId="22" xfId="0" applyFont="1" applyFill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8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31" fontId="6" fillId="2" borderId="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7" borderId="0" xfId="0" applyFont="1" applyFill="1" applyAlignment="1" applyProtection="1">
      <alignment horizontal="center" vertical="center"/>
      <protection hidden="1"/>
    </xf>
    <xf numFmtId="0" fontId="6" fillId="7" borderId="3" xfId="0" applyFont="1" applyFill="1" applyBorder="1" applyAlignment="1" applyProtection="1">
      <alignment horizontal="right" vertical="center"/>
      <protection hidden="1"/>
    </xf>
    <xf numFmtId="0" fontId="6" fillId="7" borderId="3" xfId="0" applyFont="1" applyFill="1" applyBorder="1" applyAlignment="1" applyProtection="1">
      <alignment horizontal="center" vertical="center"/>
      <protection hidden="1"/>
    </xf>
    <xf numFmtId="0" fontId="6" fillId="7" borderId="0" xfId="0" applyFont="1" applyFill="1" applyAlignment="1" applyProtection="1">
      <alignment horizontal="left" vertical="center"/>
      <protection hidden="1"/>
    </xf>
    <xf numFmtId="0" fontId="3" fillId="7" borderId="3" xfId="0" applyFont="1" applyFill="1" applyBorder="1" applyProtection="1">
      <alignment vertical="center"/>
      <protection hidden="1"/>
    </xf>
    <xf numFmtId="0" fontId="6" fillId="2" borderId="17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left" vertical="center"/>
    </xf>
    <xf numFmtId="0" fontId="3" fillId="7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>
      <alignment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31" fontId="17" fillId="2" borderId="1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1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 applyProtection="1">
      <alignment vertical="center" wrapText="1"/>
      <protection hidden="1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17" fillId="2" borderId="29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shrinkToFit="1"/>
    </xf>
    <xf numFmtId="0" fontId="19" fillId="2" borderId="0" xfId="0" applyFont="1" applyFill="1" applyProtection="1">
      <alignment vertical="center"/>
      <protection hidden="1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6" fillId="2" borderId="0" xfId="0" applyFont="1" applyFill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8" fillId="7" borderId="3" xfId="0" applyFont="1" applyFill="1" applyBorder="1" applyAlignment="1" applyProtection="1">
      <alignment horizontal="center" vertical="center" wrapText="1"/>
      <protection hidden="1"/>
    </xf>
    <xf numFmtId="0" fontId="8" fillId="7" borderId="10" xfId="0" applyFont="1" applyFill="1" applyBorder="1" applyAlignment="1" applyProtection="1">
      <alignment horizontal="center" vertical="center"/>
      <protection hidden="1"/>
    </xf>
    <xf numFmtId="0" fontId="8" fillId="7" borderId="4" xfId="0" applyFont="1" applyFill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8" fillId="7" borderId="6" xfId="0" applyFont="1" applyFill="1" applyBorder="1" applyAlignment="1" applyProtection="1">
      <alignment horizontal="center" vertical="center" wrapText="1"/>
      <protection hidden="1"/>
    </xf>
    <xf numFmtId="0" fontId="8" fillId="7" borderId="8" xfId="0" applyFont="1" applyFill="1" applyBorder="1" applyAlignment="1" applyProtection="1">
      <alignment horizontal="center" vertical="center" wrapText="1"/>
      <protection hidden="1"/>
    </xf>
    <xf numFmtId="0" fontId="8" fillId="7" borderId="9" xfId="0" applyFont="1" applyFill="1" applyBorder="1" applyAlignment="1" applyProtection="1">
      <alignment horizontal="center" vertical="center" wrapText="1"/>
      <protection hidden="1"/>
    </xf>
    <xf numFmtId="31" fontId="6" fillId="2" borderId="25" xfId="0" applyNumberFormat="1" applyFont="1" applyFill="1" applyBorder="1" applyAlignment="1">
      <alignment horizontal="left" vertical="center"/>
    </xf>
    <xf numFmtId="31" fontId="6" fillId="2" borderId="26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39" xfId="0" applyNumberFormat="1" applyFont="1" applyFill="1" applyBorder="1" applyAlignment="1">
      <alignment horizontal="left" vertical="center"/>
    </xf>
    <xf numFmtId="49" fontId="5" fillId="2" borderId="33" xfId="0" applyNumberFormat="1" applyFont="1" applyFill="1" applyBorder="1" applyAlignment="1">
      <alignment horizontal="left" vertical="center"/>
    </xf>
    <xf numFmtId="49" fontId="5" fillId="2" borderId="4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3" fillId="7" borderId="12" xfId="0" applyFont="1" applyFill="1" applyBorder="1" applyAlignment="1" applyProtection="1">
      <alignment horizontal="center" vertical="center"/>
      <protection hidden="1"/>
    </xf>
    <xf numFmtId="0" fontId="3" fillId="7" borderId="7" xfId="0" applyFont="1" applyFill="1" applyBorder="1" applyAlignment="1" applyProtection="1">
      <alignment horizontal="center" vertical="center"/>
      <protection hidden="1"/>
    </xf>
    <xf numFmtId="0" fontId="3" fillId="7" borderId="13" xfId="0" applyFont="1" applyFill="1" applyBorder="1" applyAlignment="1" applyProtection="1">
      <alignment horizontal="center" vertical="center"/>
      <protection hidden="1"/>
    </xf>
    <xf numFmtId="0" fontId="3" fillId="7" borderId="10" xfId="0" applyFont="1" applyFill="1" applyBorder="1" applyAlignment="1" applyProtection="1">
      <alignment horizontal="center" vertical="center"/>
      <protection hidden="1"/>
    </xf>
    <xf numFmtId="49" fontId="16" fillId="2" borderId="37" xfId="0" applyNumberFormat="1" applyFont="1" applyFill="1" applyBorder="1" applyAlignment="1">
      <alignment horizontal="left" vertical="center"/>
    </xf>
    <xf numFmtId="49" fontId="16" fillId="2" borderId="5" xfId="0" applyNumberFormat="1" applyFont="1" applyFill="1" applyBorder="1" applyAlignment="1">
      <alignment horizontal="left" vertical="center"/>
    </xf>
    <xf numFmtId="49" fontId="16" fillId="2" borderId="38" xfId="0" applyNumberFormat="1" applyFont="1" applyFill="1" applyBorder="1" applyAlignment="1">
      <alignment horizontal="left" vertical="center"/>
    </xf>
    <xf numFmtId="49" fontId="16" fillId="2" borderId="39" xfId="0" applyNumberFormat="1" applyFont="1" applyFill="1" applyBorder="1" applyAlignment="1">
      <alignment horizontal="left" vertical="center"/>
    </xf>
    <xf numFmtId="49" fontId="16" fillId="2" borderId="33" xfId="0" applyNumberFormat="1" applyFont="1" applyFill="1" applyBorder="1" applyAlignment="1">
      <alignment horizontal="left" vertical="center"/>
    </xf>
    <xf numFmtId="49" fontId="16" fillId="2" borderId="40" xfId="0" applyNumberFormat="1" applyFont="1" applyFill="1" applyBorder="1" applyAlignment="1">
      <alignment horizontal="left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49" fontId="16" fillId="2" borderId="34" xfId="0" applyNumberFormat="1" applyFont="1" applyFill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left" vertical="center"/>
    </xf>
    <xf numFmtId="31" fontId="17" fillId="2" borderId="25" xfId="0" applyNumberFormat="1" applyFont="1" applyFill="1" applyBorder="1" applyAlignment="1">
      <alignment horizontal="left" vertical="center"/>
    </xf>
    <xf numFmtId="31" fontId="17" fillId="2" borderId="26" xfId="0" applyNumberFormat="1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AF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2354036</xdr:colOff>
      <xdr:row>1</xdr:row>
      <xdr:rowOff>40822</xdr:rowOff>
    </xdr:from>
    <xdr:ext cx="5635263" cy="8104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912429" y="408215"/>
          <a:ext cx="5635263" cy="81047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800"/>
            </a:lnSpc>
          </a:pP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沖縄電力エリアのお客さまへは提供しておりません。</a:t>
          </a:r>
        </a:p>
      </xdr:txBody>
    </xdr:sp>
    <xdr:clientData/>
  </xdr:oneCellAnchor>
  <xdr:oneCellAnchor>
    <xdr:from>
      <xdr:col>0</xdr:col>
      <xdr:colOff>40822</xdr:colOff>
      <xdr:row>0</xdr:row>
      <xdr:rowOff>27214</xdr:rowOff>
    </xdr:from>
    <xdr:ext cx="1111651" cy="4924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822" y="27214"/>
          <a:ext cx="1111651" cy="49244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twoCellAnchor>
    <xdr:from>
      <xdr:col>4</xdr:col>
      <xdr:colOff>1156607</xdr:colOff>
      <xdr:row>10</xdr:row>
      <xdr:rowOff>81643</xdr:rowOff>
    </xdr:from>
    <xdr:to>
      <xdr:col>5</xdr:col>
      <xdr:colOff>631603</xdr:colOff>
      <xdr:row>12</xdr:row>
      <xdr:rowOff>268793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626928" y="2925536"/>
          <a:ext cx="822104" cy="8130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3200" b="1">
              <a:solidFill>
                <a:srgbClr val="FF0000"/>
              </a:solidFill>
            </a:rPr>
            <a:t>印</a:t>
          </a:r>
        </a:p>
      </xdr:txBody>
    </xdr:sp>
    <xdr:clientData/>
  </xdr:twoCellAnchor>
  <xdr:oneCellAnchor>
    <xdr:from>
      <xdr:col>3</xdr:col>
      <xdr:colOff>2558142</xdr:colOff>
      <xdr:row>14</xdr:row>
      <xdr:rowOff>95250</xdr:rowOff>
    </xdr:from>
    <xdr:ext cx="5429250" cy="157992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116535" y="4191000"/>
          <a:ext cx="5429250" cy="1579920"/>
        </a:xfrm>
        <a:prstGeom prst="rect">
          <a:avLst/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900"/>
            </a:lnSpc>
          </a:pPr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押印済申込書を</a:t>
          </a:r>
          <a:r>
            <a:rPr kumimoji="1" lang="en-US" altLang="ja-JP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PDF</a:t>
          </a:r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にしていただき、</a:t>
          </a:r>
          <a:endParaRPr kumimoji="1" lang="en-US" altLang="ja-JP" sz="1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900"/>
            </a:lnSpc>
          </a:pPr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申込書（</a:t>
          </a:r>
          <a:r>
            <a:rPr kumimoji="1" lang="en-US" altLang="ja-JP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EXCEL</a:t>
          </a:r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）と</a:t>
          </a:r>
          <a:r>
            <a:rPr kumimoji="1" lang="en-US" altLang="ja-JP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PDF</a:t>
          </a:r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の２つを</a:t>
          </a:r>
          <a:endParaRPr kumimoji="1" lang="en-US" altLang="ja-JP" sz="1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900"/>
            </a:lnSpc>
          </a:pPr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弊社ＨＰの申込フォームよりアップロードして</a:t>
          </a:r>
          <a:endParaRPr kumimoji="1" lang="en-US" altLang="ja-JP" sz="1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900"/>
            </a:lnSpc>
          </a:pPr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お申込みをお願いします。本書郵送は不要です。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256719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5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256719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5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290338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90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290338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90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290339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90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290339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90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251118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51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251118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51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284736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84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1181100</xdr:colOff>
      <xdr:row>0</xdr:row>
      <xdr:rowOff>0</xdr:rowOff>
    </xdr:from>
    <xdr:to>
      <xdr:col>8</xdr:col>
      <xdr:colOff>78921</xdr:colOff>
      <xdr:row>0</xdr:row>
      <xdr:rowOff>284736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9553575" y="0"/>
          <a:ext cx="95250" cy="284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134471</xdr:colOff>
      <xdr:row>0</xdr:row>
      <xdr:rowOff>112059</xdr:rowOff>
    </xdr:from>
    <xdr:to>
      <xdr:col>5</xdr:col>
      <xdr:colOff>820271</xdr:colOff>
      <xdr:row>24</xdr:row>
      <xdr:rowOff>178734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1" y="112059"/>
          <a:ext cx="6649278" cy="7620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123265</xdr:colOff>
      <xdr:row>25</xdr:row>
      <xdr:rowOff>100853</xdr:rowOff>
    </xdr:from>
    <xdr:to>
      <xdr:col>5</xdr:col>
      <xdr:colOff>809065</xdr:colOff>
      <xdr:row>46</xdr:row>
      <xdr:rowOff>224679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7944971"/>
          <a:ext cx="6624918" cy="671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145676</xdr:colOff>
      <xdr:row>76</xdr:row>
      <xdr:rowOff>123264</xdr:rowOff>
    </xdr:from>
    <xdr:to>
      <xdr:col>5</xdr:col>
      <xdr:colOff>831476</xdr:colOff>
      <xdr:row>93</xdr:row>
      <xdr:rowOff>38099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6" y="23969382"/>
          <a:ext cx="6624918" cy="5248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56030</xdr:colOff>
      <xdr:row>47</xdr:row>
      <xdr:rowOff>201706</xdr:rowOff>
    </xdr:from>
    <xdr:to>
      <xdr:col>5</xdr:col>
      <xdr:colOff>884705</xdr:colOff>
      <xdr:row>75</xdr:row>
      <xdr:rowOff>239806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14948647"/>
          <a:ext cx="6767793" cy="8823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6"/>
  <sheetViews>
    <sheetView tabSelected="1" view="pageBreakPreview" zoomScale="70" zoomScaleNormal="85" zoomScaleSheetLayoutView="70" workbookViewId="0">
      <selection sqref="A1:G1"/>
    </sheetView>
  </sheetViews>
  <sheetFormatPr defaultColWidth="9" defaultRowHeight="13.5"/>
  <cols>
    <col min="1" max="1" width="8.375" style="1" customWidth="1"/>
    <col min="2" max="2" width="33.5" style="1" customWidth="1"/>
    <col min="3" max="3" width="17.875" style="1" customWidth="1"/>
    <col min="4" max="4" width="38.125" style="1" customWidth="1"/>
    <col min="5" max="5" width="17.625" style="1" bestFit="1" customWidth="1"/>
    <col min="6" max="7" width="24.375" style="1" customWidth="1"/>
    <col min="8" max="8" width="3" style="1" customWidth="1"/>
    <col min="9" max="9" width="9" style="1"/>
    <col min="10" max="10" width="30.625" style="1" customWidth="1"/>
    <col min="11" max="13" width="20.625" style="1" customWidth="1"/>
    <col min="14" max="14" width="17.875" style="1" customWidth="1"/>
    <col min="15" max="18" width="9" style="1" hidden="1" customWidth="1"/>
    <col min="19" max="20" width="15.625" style="1" hidden="1" customWidth="1"/>
    <col min="21" max="23" width="16.75" style="1" hidden="1" customWidth="1"/>
    <col min="24" max="26" width="9" style="1" hidden="1" customWidth="1"/>
    <col min="27" max="27" width="12.125" style="1" hidden="1" customWidth="1"/>
    <col min="28" max="28" width="6.625" style="1" customWidth="1"/>
    <col min="29" max="36" width="9" style="1" customWidth="1"/>
    <col min="37" max="16384" width="9" style="1"/>
  </cols>
  <sheetData>
    <row r="1" spans="1:27" ht="28.5">
      <c r="A1" s="148" t="s">
        <v>0</v>
      </c>
      <c r="B1" s="148"/>
      <c r="C1" s="148"/>
      <c r="D1" s="148"/>
      <c r="E1" s="148"/>
      <c r="F1" s="148"/>
      <c r="G1" s="148"/>
      <c r="H1" s="43"/>
      <c r="I1" s="46"/>
      <c r="J1" s="46"/>
      <c r="K1" s="46"/>
      <c r="L1" s="46"/>
      <c r="M1" s="46"/>
      <c r="N1" s="92" t="s">
        <v>1</v>
      </c>
      <c r="O1" s="46"/>
      <c r="P1" s="46"/>
      <c r="Q1" s="46"/>
      <c r="R1" s="46"/>
      <c r="S1" s="35"/>
      <c r="T1" s="35"/>
      <c r="U1" s="14"/>
      <c r="V1" s="14"/>
    </row>
    <row r="2" spans="1:27" ht="34.5" customHeight="1">
      <c r="A2" s="43"/>
      <c r="B2" s="43"/>
      <c r="C2" s="43"/>
      <c r="D2" s="43"/>
      <c r="E2" s="43"/>
      <c r="F2" s="43"/>
      <c r="G2" s="43"/>
      <c r="H2" s="43"/>
      <c r="I2" s="84"/>
      <c r="J2" s="46"/>
      <c r="K2" s="46"/>
      <c r="L2" s="46"/>
      <c r="M2" s="46"/>
      <c r="N2" s="46"/>
      <c r="O2" s="46"/>
      <c r="P2" s="46"/>
      <c r="Q2" s="46"/>
      <c r="R2" s="46"/>
      <c r="S2" s="35"/>
      <c r="T2" s="35"/>
      <c r="U2" s="14"/>
      <c r="V2" s="14"/>
    </row>
    <row r="3" spans="1:27" s="8" customFormat="1" ht="17.25">
      <c r="A3" s="20"/>
      <c r="B3" s="23" t="s">
        <v>2</v>
      </c>
      <c r="C3" s="20"/>
      <c r="D3" s="20"/>
      <c r="E3" s="20"/>
      <c r="F3" s="20"/>
      <c r="G3" s="20"/>
      <c r="H3" s="20"/>
      <c r="I3" s="48"/>
      <c r="J3" s="48"/>
      <c r="K3" s="48"/>
      <c r="L3" s="48"/>
      <c r="M3" s="48"/>
      <c r="N3" s="48"/>
      <c r="O3" s="48"/>
      <c r="P3" s="48"/>
      <c r="Q3" s="48"/>
      <c r="R3" s="48"/>
      <c r="S3" s="36"/>
      <c r="T3" s="36"/>
      <c r="U3" s="15"/>
      <c r="V3" s="15"/>
    </row>
    <row r="4" spans="1:27" s="8" customFormat="1" ht="18" customHeight="1" thickBot="1">
      <c r="A4" s="20"/>
      <c r="B4" s="23"/>
      <c r="C4" s="20"/>
      <c r="D4" s="20"/>
      <c r="E4" s="20"/>
      <c r="F4" s="20"/>
      <c r="G4" s="20"/>
      <c r="H4" s="20"/>
      <c r="I4" s="48"/>
      <c r="J4" s="137" t="s">
        <v>3</v>
      </c>
      <c r="K4" s="138"/>
      <c r="L4" s="138"/>
      <c r="M4" s="139"/>
      <c r="N4" s="48"/>
      <c r="O4" s="48"/>
      <c r="P4" s="48"/>
      <c r="Q4" s="48"/>
      <c r="R4" s="48"/>
      <c r="S4" s="36"/>
      <c r="T4" s="36"/>
      <c r="U4" s="15"/>
      <c r="V4" s="15"/>
    </row>
    <row r="5" spans="1:27" s="8" customFormat="1" ht="18" customHeight="1" thickBot="1">
      <c r="A5" s="20"/>
      <c r="B5" s="20"/>
      <c r="C5" s="20"/>
      <c r="D5" s="20"/>
      <c r="E5" s="104" t="s">
        <v>4</v>
      </c>
      <c r="F5" s="140"/>
      <c r="G5" s="141"/>
      <c r="H5" s="103"/>
      <c r="I5" s="85"/>
      <c r="J5" s="131"/>
      <c r="K5" s="132"/>
      <c r="L5" s="132"/>
      <c r="M5" s="133"/>
      <c r="N5" s="48"/>
      <c r="O5" s="48"/>
      <c r="P5" s="48"/>
      <c r="Q5" s="48"/>
      <c r="R5" s="48"/>
      <c r="S5" s="36"/>
      <c r="T5" s="36"/>
      <c r="U5" s="15"/>
      <c r="V5" s="15"/>
    </row>
    <row r="6" spans="1:27" s="8" customFormat="1" ht="15" customHeight="1">
      <c r="A6" s="20"/>
      <c r="B6" s="20"/>
      <c r="C6" s="20"/>
      <c r="D6" s="20"/>
      <c r="E6" s="20"/>
      <c r="F6" s="20"/>
      <c r="G6" s="20"/>
      <c r="H6" s="20"/>
      <c r="I6" s="48"/>
      <c r="J6" s="131"/>
      <c r="K6" s="132"/>
      <c r="L6" s="132"/>
      <c r="M6" s="133"/>
      <c r="N6" s="48"/>
      <c r="O6" s="48"/>
      <c r="P6" s="48"/>
      <c r="Q6" s="48"/>
      <c r="R6" s="48"/>
      <c r="S6" s="36"/>
      <c r="T6" s="36"/>
      <c r="U6" s="15"/>
      <c r="V6" s="15"/>
    </row>
    <row r="7" spans="1:27" s="8" customFormat="1" ht="18" customHeight="1" thickBot="1">
      <c r="A7" s="20"/>
      <c r="B7" s="20"/>
      <c r="C7" s="23" t="s">
        <v>5</v>
      </c>
      <c r="D7" s="72"/>
      <c r="E7" s="72"/>
      <c r="F7" s="72"/>
      <c r="G7" s="23"/>
      <c r="H7" s="23"/>
      <c r="I7" s="48"/>
      <c r="J7" s="131"/>
      <c r="K7" s="132"/>
      <c r="L7" s="132"/>
      <c r="M7" s="133"/>
      <c r="N7" s="48"/>
      <c r="O7" s="48"/>
      <c r="P7" s="48"/>
      <c r="Q7" s="48"/>
      <c r="R7" s="48"/>
      <c r="S7" s="36"/>
      <c r="T7" s="36"/>
      <c r="U7" s="15"/>
      <c r="V7" s="15"/>
    </row>
    <row r="8" spans="1:27" s="25" customFormat="1" ht="24.95" customHeight="1" thickTop="1">
      <c r="A8" s="30"/>
      <c r="B8" s="30"/>
      <c r="C8" s="73"/>
      <c r="D8" s="149"/>
      <c r="E8" s="150"/>
      <c r="F8" s="150"/>
      <c r="G8" s="151"/>
      <c r="H8" s="120"/>
      <c r="I8" s="86"/>
      <c r="J8" s="131"/>
      <c r="K8" s="132"/>
      <c r="L8" s="132"/>
      <c r="M8" s="133"/>
      <c r="N8" s="49"/>
      <c r="O8" s="49"/>
      <c r="P8" s="49"/>
      <c r="Q8" s="49"/>
      <c r="R8" s="49"/>
      <c r="S8" s="37"/>
      <c r="T8" s="37"/>
      <c r="U8" s="26"/>
      <c r="V8" s="26"/>
    </row>
    <row r="9" spans="1:27" s="25" customFormat="1" ht="24.95" customHeight="1">
      <c r="A9" s="30"/>
      <c r="B9" s="30"/>
      <c r="C9" s="73"/>
      <c r="D9" s="152"/>
      <c r="E9" s="153"/>
      <c r="F9" s="153"/>
      <c r="G9" s="154"/>
      <c r="H9" s="120"/>
      <c r="I9" s="86"/>
      <c r="J9" s="131"/>
      <c r="K9" s="132"/>
      <c r="L9" s="132"/>
      <c r="M9" s="133"/>
      <c r="N9" s="49"/>
      <c r="O9" s="49"/>
      <c r="P9" s="49"/>
      <c r="Q9" s="49"/>
      <c r="R9" s="49"/>
      <c r="S9" s="37"/>
      <c r="T9" s="37"/>
      <c r="U9" s="26"/>
      <c r="V9" s="26"/>
    </row>
    <row r="10" spans="1:27" s="25" customFormat="1" ht="24.95" customHeight="1" thickBot="1">
      <c r="A10" s="30"/>
      <c r="B10" s="30"/>
      <c r="C10" s="73"/>
      <c r="D10" s="152"/>
      <c r="E10" s="153"/>
      <c r="F10" s="153"/>
      <c r="G10" s="154"/>
      <c r="H10" s="120"/>
      <c r="I10" s="86"/>
      <c r="J10" s="131"/>
      <c r="K10" s="132"/>
      <c r="L10" s="132"/>
      <c r="M10" s="133"/>
      <c r="N10" s="49"/>
      <c r="O10" s="49"/>
      <c r="P10" s="49"/>
      <c r="Q10" s="49"/>
      <c r="R10" s="49"/>
      <c r="S10" s="37"/>
      <c r="T10" s="37"/>
      <c r="U10" s="26"/>
      <c r="V10" s="26"/>
    </row>
    <row r="11" spans="1:27" s="25" customFormat="1" ht="24.95" customHeight="1" thickTop="1">
      <c r="A11" s="30"/>
      <c r="B11" s="30"/>
      <c r="C11" s="73"/>
      <c r="D11" s="23"/>
      <c r="E11" s="127" t="s">
        <v>6</v>
      </c>
      <c r="F11" s="128"/>
      <c r="G11" s="122"/>
      <c r="H11" s="123"/>
      <c r="I11" s="49"/>
      <c r="J11" s="131" t="str">
        <f>IF(AA75&gt;0,"未記入または記入内容に誤りがあります。",IF('20施設以上'!Y484&gt;0,"「20施設以上」のシートに誤りがあります。",""))</f>
        <v>未記入または記入内容に誤りがあります。</v>
      </c>
      <c r="K11" s="132"/>
      <c r="L11" s="132"/>
      <c r="M11" s="133"/>
      <c r="N11" s="49"/>
      <c r="O11" s="49"/>
      <c r="P11" s="49"/>
      <c r="Q11" s="49"/>
      <c r="R11" s="49"/>
      <c r="S11" s="37"/>
      <c r="T11" s="37"/>
      <c r="U11" s="26"/>
      <c r="V11" s="26"/>
    </row>
    <row r="12" spans="1:27" s="25" customFormat="1" ht="24.95" customHeight="1">
      <c r="A12" s="30"/>
      <c r="B12" s="30"/>
      <c r="C12" s="73"/>
      <c r="D12" s="23"/>
      <c r="E12" s="129"/>
      <c r="F12" s="130"/>
      <c r="G12" s="123"/>
      <c r="H12" s="123"/>
      <c r="I12" s="49"/>
      <c r="J12" s="131"/>
      <c r="K12" s="132"/>
      <c r="L12" s="132"/>
      <c r="M12" s="133"/>
      <c r="N12" s="49"/>
      <c r="O12" s="49"/>
      <c r="P12" s="49"/>
      <c r="Q12" s="49"/>
      <c r="R12" s="49"/>
      <c r="S12" s="37"/>
      <c r="T12" s="37"/>
      <c r="U12" s="26"/>
      <c r="V12" s="26"/>
    </row>
    <row r="13" spans="1:27" s="8" customFormat="1" ht="24.95" customHeight="1" thickBot="1">
      <c r="A13" s="20"/>
      <c r="B13" s="20"/>
      <c r="C13" s="74"/>
      <c r="D13" s="23"/>
      <c r="E13" s="129"/>
      <c r="F13" s="130"/>
      <c r="G13" s="123"/>
      <c r="H13" s="123"/>
      <c r="I13" s="48"/>
      <c r="J13" s="134" t="s">
        <v>7</v>
      </c>
      <c r="K13" s="135"/>
      <c r="L13" s="135"/>
      <c r="M13" s="136"/>
      <c r="N13" s="48"/>
      <c r="O13" s="48"/>
      <c r="P13" s="48"/>
      <c r="Q13" s="48"/>
      <c r="R13" s="48"/>
      <c r="S13" s="36"/>
      <c r="T13" s="36"/>
      <c r="U13" s="15"/>
      <c r="V13" s="15"/>
    </row>
    <row r="14" spans="1:27" s="8" customFormat="1" ht="24.75" customHeight="1" thickTop="1">
      <c r="A14" s="20"/>
      <c r="B14" s="20"/>
      <c r="C14" s="20"/>
      <c r="D14" s="75"/>
      <c r="E14" s="20"/>
      <c r="F14" s="23"/>
      <c r="G14" s="23"/>
      <c r="H14" s="23"/>
      <c r="I14" s="48"/>
      <c r="J14" s="50"/>
      <c r="K14" s="50"/>
      <c r="L14" s="50"/>
      <c r="M14" s="50"/>
      <c r="N14" s="48"/>
      <c r="O14" s="48"/>
      <c r="P14" s="48"/>
      <c r="Q14" s="48"/>
      <c r="R14" s="48"/>
      <c r="S14" s="36"/>
      <c r="T14" s="36"/>
      <c r="U14" s="15"/>
      <c r="V14" s="15"/>
    </row>
    <row r="15" spans="1:27" s="8" customFormat="1" ht="81.75" customHeight="1">
      <c r="A15" s="158" t="s">
        <v>8</v>
      </c>
      <c r="B15" s="158"/>
      <c r="C15" s="158"/>
      <c r="D15" s="158"/>
      <c r="E15" s="158"/>
      <c r="F15" s="158"/>
      <c r="G15" s="158"/>
      <c r="H15" s="121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36"/>
      <c r="T15" s="36"/>
      <c r="U15" s="15"/>
      <c r="V15" s="15"/>
    </row>
    <row r="16" spans="1:27" s="8" customFormat="1" ht="14.25" customHeight="1">
      <c r="A16" s="121"/>
      <c r="B16" s="24"/>
      <c r="C16" s="24"/>
      <c r="D16" s="24"/>
      <c r="E16" s="24"/>
      <c r="F16" s="24"/>
      <c r="G16" s="24"/>
      <c r="H16" s="24"/>
      <c r="I16" s="87"/>
      <c r="J16" s="51" t="s">
        <v>4</v>
      </c>
      <c r="K16" s="51" t="str">
        <f>IF(F5="","未記入",IF(W16&lt;DATE(2017,1,1),"×",IF(W16&gt;DATE(2049,12,31),"×","○")))</f>
        <v>未記入</v>
      </c>
      <c r="L16" s="48"/>
      <c r="M16" s="48"/>
      <c r="N16" s="48"/>
      <c r="O16" s="48"/>
      <c r="P16" s="48"/>
      <c r="Q16" s="48"/>
      <c r="R16" s="48"/>
      <c r="S16" s="36"/>
      <c r="T16" s="36"/>
      <c r="U16" s="41">
        <f>EDATE(F5,0)</f>
        <v>0</v>
      </c>
      <c r="V16" s="41"/>
      <c r="W16" s="42">
        <f>IF(IFERROR(U16,"")="",DATE(2010,1,1),U16)</f>
        <v>0</v>
      </c>
      <c r="AA16" s="8">
        <f>IF(K16="○",0,1)</f>
        <v>1</v>
      </c>
    </row>
    <row r="17" spans="1:27" s="8" customFormat="1" ht="24.75" customHeight="1" thickBot="1">
      <c r="A17" s="23" t="s">
        <v>9</v>
      </c>
      <c r="B17" s="71"/>
      <c r="C17" s="24"/>
      <c r="D17" s="24"/>
      <c r="E17" s="24"/>
      <c r="F17" s="24"/>
      <c r="G17" s="24"/>
      <c r="H17" s="24"/>
      <c r="I17" s="87"/>
      <c r="J17" s="51" t="s">
        <v>10</v>
      </c>
      <c r="K17" s="51" t="str">
        <f>IF(TRIM(D8&amp;D9&amp;D10&amp;D11&amp;D12&amp;D13)="","未記入","○")</f>
        <v>未記入</v>
      </c>
      <c r="L17" s="48"/>
      <c r="M17" s="48"/>
      <c r="N17" s="48"/>
      <c r="O17" s="48"/>
      <c r="P17" s="48"/>
      <c r="Q17" s="48"/>
      <c r="R17" s="48"/>
      <c r="S17" s="36"/>
      <c r="T17" s="36"/>
      <c r="U17" s="15"/>
      <c r="V17" s="15"/>
      <c r="AA17" s="8">
        <f>IF(K17="○",0,1)</f>
        <v>1</v>
      </c>
    </row>
    <row r="18" spans="1:27" s="8" customFormat="1" ht="21.75" customHeight="1" thickTop="1" thickBot="1">
      <c r="A18" s="70"/>
      <c r="B18" s="82"/>
      <c r="C18" s="120"/>
      <c r="D18" s="24"/>
      <c r="E18" s="24"/>
      <c r="F18" s="24"/>
      <c r="G18" s="24"/>
      <c r="H18" s="24"/>
      <c r="I18" s="87"/>
      <c r="J18" s="51" t="s">
        <v>11</v>
      </c>
      <c r="K18" s="51" t="str">
        <f>IF(B18="","未記入",IF(W18&lt;DATE(2017,1,1),"×",IF(W18&gt;DATE(2049,12,31),"×","○")))</f>
        <v>未記入</v>
      </c>
      <c r="L18" s="52"/>
      <c r="M18" s="48"/>
      <c r="N18" s="48"/>
      <c r="O18" s="48"/>
      <c r="P18" s="48"/>
      <c r="Q18" s="48"/>
      <c r="R18" s="48"/>
      <c r="S18" s="36"/>
      <c r="T18" s="36"/>
      <c r="U18" s="41">
        <f>EDATE(B18,0)</f>
        <v>0</v>
      </c>
      <c r="V18" s="41"/>
      <c r="W18" s="42">
        <f>IF(IFERROR(U18,"")="",DATE(2010,1,1),U18)</f>
        <v>0</v>
      </c>
      <c r="AA18" s="8">
        <f>IF(K18="○",0,1)</f>
        <v>1</v>
      </c>
    </row>
    <row r="19" spans="1:27" s="8" customFormat="1" ht="14.25" customHeight="1" thickTop="1">
      <c r="A19" s="121"/>
      <c r="B19" s="69"/>
      <c r="C19" s="24"/>
      <c r="D19" s="24"/>
      <c r="E19" s="24"/>
      <c r="F19" s="24"/>
      <c r="G19" s="24"/>
      <c r="H19" s="24"/>
      <c r="I19" s="87"/>
      <c r="J19" s="47" t="s">
        <v>12</v>
      </c>
      <c r="K19" s="47" t="str">
        <f>IF(B22&amp;C22="","未記入","○")</f>
        <v>未記入</v>
      </c>
      <c r="L19" s="48" t="s">
        <v>13</v>
      </c>
      <c r="M19" s="48"/>
      <c r="N19" s="48"/>
      <c r="O19" s="48"/>
      <c r="P19" s="48"/>
      <c r="Q19" s="48"/>
      <c r="R19" s="48"/>
      <c r="S19" s="36"/>
      <c r="T19" s="36"/>
      <c r="U19" s="15"/>
      <c r="V19" s="15"/>
      <c r="AA19" s="8">
        <f>IF(K19="○",0,1)</f>
        <v>1</v>
      </c>
    </row>
    <row r="20" spans="1:27" ht="17.25">
      <c r="A20" s="23" t="s">
        <v>14</v>
      </c>
      <c r="B20" s="23"/>
      <c r="C20" s="23"/>
      <c r="D20" s="23"/>
      <c r="E20" s="23"/>
      <c r="F20" s="23"/>
      <c r="G20" s="23"/>
      <c r="H20" s="23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35"/>
      <c r="T20" s="35"/>
      <c r="U20" s="14"/>
      <c r="V20" s="14"/>
    </row>
    <row r="21" spans="1:27" ht="59.25" customHeight="1" thickBot="1">
      <c r="A21" s="16" t="s">
        <v>15</v>
      </c>
      <c r="B21" s="31" t="s">
        <v>16</v>
      </c>
      <c r="C21" s="31" t="s">
        <v>17</v>
      </c>
      <c r="D21" s="31" t="s">
        <v>18</v>
      </c>
      <c r="E21" s="31" t="s">
        <v>19</v>
      </c>
      <c r="F21" s="31" t="s">
        <v>20</v>
      </c>
      <c r="G21" s="112" t="s">
        <v>21</v>
      </c>
      <c r="H21" s="30"/>
      <c r="I21" s="46"/>
      <c r="J21" s="47" t="s">
        <v>22</v>
      </c>
      <c r="K21" s="47" t="s">
        <v>23</v>
      </c>
      <c r="L21" s="47" t="s">
        <v>24</v>
      </c>
      <c r="M21" s="47" t="s">
        <v>25</v>
      </c>
      <c r="N21" s="107" t="s">
        <v>26</v>
      </c>
      <c r="O21" s="46"/>
      <c r="P21" s="46"/>
      <c r="Q21" s="46"/>
      <c r="R21" s="46"/>
      <c r="S21" s="35"/>
      <c r="T21" s="35"/>
      <c r="U21" s="14" t="s">
        <v>27</v>
      </c>
      <c r="V21" s="14"/>
    </row>
    <row r="22" spans="1:27" ht="21.95" customHeight="1" thickTop="1">
      <c r="A22" s="64">
        <v>1</v>
      </c>
      <c r="B22" s="65"/>
      <c r="C22" s="66"/>
      <c r="D22" s="66"/>
      <c r="E22" s="67"/>
      <c r="F22" s="68"/>
      <c r="G22" s="113"/>
      <c r="H22" s="89"/>
      <c r="I22" s="88"/>
      <c r="J22" s="47" t="str">
        <f>IF(TRIM(B22)&amp;TRIM(C22)="","",IF(Q22+R22=0,"○","☓"))</f>
        <v/>
      </c>
      <c r="K22" s="47" t="str">
        <f>IF($J22&lt;&gt;"",IF(TRIM(D22)="","未記入","○"),IF(TRIM(D22)="","","☓"))</f>
        <v/>
      </c>
      <c r="L22" s="47" t="str">
        <f>IF(J22&lt;&gt;"",IF(TRIM(E22)="","未記入",S22),IF(TRIM(E22)="","","☓"))</f>
        <v/>
      </c>
      <c r="M22" s="47" t="str">
        <f t="shared" ref="M22:M41" si="0">IF($J22&lt;&gt;"",IF($B$48="希望しない","",IF(TRIM(F22)="","未記入",T22)),IF(TRIM(F22)="","","☓"))</f>
        <v/>
      </c>
      <c r="N22" s="47" t="str">
        <f>IF($J22&lt;&gt;"",IF(TRIM(G22)="","未記入","○"),IF(TRIM(G22)="","","☓"))</f>
        <v/>
      </c>
      <c r="O22" s="46">
        <f>LEN(B22)</f>
        <v>0</v>
      </c>
      <c r="P22" s="46">
        <f>LEN(C22)</f>
        <v>0</v>
      </c>
      <c r="Q22" s="46">
        <f>IF(O22=22,0,IF(O22=0,0,1))</f>
        <v>0</v>
      </c>
      <c r="R22" s="46">
        <f>IF(P22=8,0,IF(P22=0,0,1))</f>
        <v>0</v>
      </c>
      <c r="S22" s="35" t="str">
        <f t="shared" ref="S22:S41" si="1">IF(E22="電力量・請求情報","○",IF(E22="電力量情報のみ","○","☓"))</f>
        <v>☓</v>
      </c>
      <c r="T22" s="35" t="str">
        <f t="shared" ref="T22:T41" si="2">IF(F22="追加する","○",IF(F22="追加しない","○","☓"))</f>
        <v>☓</v>
      </c>
      <c r="U22" s="14">
        <f>IF(J22="○",A22,0)</f>
        <v>0</v>
      </c>
      <c r="V22" s="8">
        <f t="shared" ref="V22:V41" si="3">IF(J22="",0,IF(J22="○",0,1))</f>
        <v>0</v>
      </c>
      <c r="W22" s="8">
        <f t="shared" ref="W22:W41" si="4">IF(K22="",0,IF(K22="○",0,1))</f>
        <v>0</v>
      </c>
      <c r="X22" s="8">
        <f t="shared" ref="X22:X41" si="5">IF(L22="",0,IF(L22="○",0,1))</f>
        <v>0</v>
      </c>
      <c r="Y22" s="8">
        <f t="shared" ref="Y22:Y41" si="6">IF(M22="",0,IF(M22="○",0,1))</f>
        <v>0</v>
      </c>
      <c r="Z22" s="8">
        <f>IF(N22="",0,IF(N22="○",0,1))</f>
        <v>0</v>
      </c>
      <c r="AA22" s="8">
        <f>SUM(W22:Z22)</f>
        <v>0</v>
      </c>
    </row>
    <row r="23" spans="1:27" ht="21.95" customHeight="1">
      <c r="A23" s="64">
        <v>2</v>
      </c>
      <c r="B23" s="62"/>
      <c r="C23" s="44"/>
      <c r="D23" s="44"/>
      <c r="E23" s="17"/>
      <c r="F23" s="60"/>
      <c r="G23" s="105"/>
      <c r="H23" s="89"/>
      <c r="I23" s="88"/>
      <c r="J23" s="47" t="str">
        <f>IF(TRIM(B23)&amp;TRIM(C23)="","",IF(Q23+R23=0,"○","☓"))</f>
        <v/>
      </c>
      <c r="K23" s="47" t="str">
        <f t="shared" ref="K23:K41" si="7">IF($J23&lt;&gt;"",IF(TRIM(D23)="","未記入","○"),IF(TRIM(D23)="","","☓"))</f>
        <v/>
      </c>
      <c r="L23" s="47" t="str">
        <f t="shared" ref="L23:L41" si="8">IF(J23&lt;&gt;"",IF(TRIM(E23)="","未記入",S23),IF(TRIM(E23)="","","☓"))</f>
        <v/>
      </c>
      <c r="M23" s="47" t="str">
        <f t="shared" si="0"/>
        <v/>
      </c>
      <c r="N23" s="47" t="str">
        <f t="shared" ref="N23:N41" si="9">IF($J23&lt;&gt;"",IF(TRIM(G23)="","未記入","○"),IF(TRIM(G23)="","","☓"))</f>
        <v/>
      </c>
      <c r="O23" s="46">
        <f t="shared" ref="O23:O41" si="10">LEN(B23)</f>
        <v>0</v>
      </c>
      <c r="P23" s="46">
        <f t="shared" ref="P23:P41" si="11">LEN(C23)</f>
        <v>0</v>
      </c>
      <c r="Q23" s="46">
        <f t="shared" ref="Q23:Q41" si="12">IF(O23=22,0,IF(O23=0,0,1))</f>
        <v>0</v>
      </c>
      <c r="R23" s="46">
        <f t="shared" ref="R23:R41" si="13">IF(P23=8,0,IF(P23=0,0,1))</f>
        <v>0</v>
      </c>
      <c r="S23" s="35" t="str">
        <f t="shared" si="1"/>
        <v>☓</v>
      </c>
      <c r="T23" s="35" t="str">
        <f t="shared" si="2"/>
        <v>☓</v>
      </c>
      <c r="U23" s="14">
        <f t="shared" ref="U23:U41" si="14">IF(J23="○",A23,U22)</f>
        <v>0</v>
      </c>
      <c r="V23" s="8">
        <f t="shared" si="3"/>
        <v>0</v>
      </c>
      <c r="W23" s="8">
        <f t="shared" si="4"/>
        <v>0</v>
      </c>
      <c r="X23" s="8">
        <f t="shared" si="5"/>
        <v>0</v>
      </c>
      <c r="Y23" s="8">
        <f t="shared" si="6"/>
        <v>0</v>
      </c>
      <c r="Z23" s="8">
        <f t="shared" ref="Z23:Z41" si="15">IF(N23="",0,IF(N23="○",0,1))</f>
        <v>0</v>
      </c>
      <c r="AA23" s="8">
        <f t="shared" ref="AA23:AA41" si="16">SUM(W23:Z23)</f>
        <v>0</v>
      </c>
    </row>
    <row r="24" spans="1:27" ht="21.95" customHeight="1">
      <c r="A24" s="64">
        <v>3</v>
      </c>
      <c r="B24" s="62"/>
      <c r="C24" s="44"/>
      <c r="D24" s="44"/>
      <c r="E24" s="17"/>
      <c r="F24" s="60"/>
      <c r="G24" s="105"/>
      <c r="H24" s="89"/>
      <c r="I24" s="88"/>
      <c r="J24" s="47" t="str">
        <f t="shared" ref="J24:J41" si="17">IF(TRIM(B24)&amp;TRIM(C24)="","",IF(Q24+R24=0,"○","☓"))</f>
        <v/>
      </c>
      <c r="K24" s="47" t="str">
        <f t="shared" si="7"/>
        <v/>
      </c>
      <c r="L24" s="47" t="str">
        <f t="shared" si="8"/>
        <v/>
      </c>
      <c r="M24" s="47" t="str">
        <f>IF($J24&lt;&gt;"",IF($B$48="希望しない","",IF(TRIM(F24)="","未記入",T24)),IF(TRIM(F24)="","","☓"))</f>
        <v/>
      </c>
      <c r="N24" s="47" t="str">
        <f t="shared" si="9"/>
        <v/>
      </c>
      <c r="O24" s="46">
        <f t="shared" si="10"/>
        <v>0</v>
      </c>
      <c r="P24" s="46">
        <f t="shared" si="11"/>
        <v>0</v>
      </c>
      <c r="Q24" s="46">
        <f t="shared" si="12"/>
        <v>0</v>
      </c>
      <c r="R24" s="46">
        <f t="shared" si="13"/>
        <v>0</v>
      </c>
      <c r="S24" s="35" t="str">
        <f t="shared" si="1"/>
        <v>☓</v>
      </c>
      <c r="T24" s="35" t="str">
        <f t="shared" si="2"/>
        <v>☓</v>
      </c>
      <c r="U24" s="14">
        <f t="shared" si="14"/>
        <v>0</v>
      </c>
      <c r="V24" s="8">
        <f t="shared" si="3"/>
        <v>0</v>
      </c>
      <c r="W24" s="8">
        <f t="shared" si="4"/>
        <v>0</v>
      </c>
      <c r="X24" s="8">
        <f t="shared" si="5"/>
        <v>0</v>
      </c>
      <c r="Y24" s="8">
        <f t="shared" si="6"/>
        <v>0</v>
      </c>
      <c r="Z24" s="8">
        <f t="shared" si="15"/>
        <v>0</v>
      </c>
      <c r="AA24" s="8">
        <f t="shared" si="16"/>
        <v>0</v>
      </c>
    </row>
    <row r="25" spans="1:27" ht="21.95" customHeight="1">
      <c r="A25" s="64">
        <v>4</v>
      </c>
      <c r="B25" s="62"/>
      <c r="C25" s="44"/>
      <c r="D25" s="44"/>
      <c r="E25" s="17"/>
      <c r="F25" s="60"/>
      <c r="G25" s="105"/>
      <c r="H25" s="89"/>
      <c r="I25" s="88"/>
      <c r="J25" s="47" t="str">
        <f t="shared" si="17"/>
        <v/>
      </c>
      <c r="K25" s="47" t="str">
        <f t="shared" si="7"/>
        <v/>
      </c>
      <c r="L25" s="47" t="str">
        <f t="shared" si="8"/>
        <v/>
      </c>
      <c r="M25" s="47" t="str">
        <f t="shared" si="0"/>
        <v/>
      </c>
      <c r="N25" s="47" t="str">
        <f t="shared" si="9"/>
        <v/>
      </c>
      <c r="O25" s="46">
        <f t="shared" si="10"/>
        <v>0</v>
      </c>
      <c r="P25" s="46">
        <f t="shared" si="11"/>
        <v>0</v>
      </c>
      <c r="Q25" s="46">
        <f t="shared" si="12"/>
        <v>0</v>
      </c>
      <c r="R25" s="46">
        <f t="shared" si="13"/>
        <v>0</v>
      </c>
      <c r="S25" s="35" t="str">
        <f t="shared" si="1"/>
        <v>☓</v>
      </c>
      <c r="T25" s="35" t="str">
        <f t="shared" si="2"/>
        <v>☓</v>
      </c>
      <c r="U25" s="14">
        <f t="shared" si="14"/>
        <v>0</v>
      </c>
      <c r="V25" s="8">
        <f t="shared" si="3"/>
        <v>0</v>
      </c>
      <c r="W25" s="8">
        <f t="shared" si="4"/>
        <v>0</v>
      </c>
      <c r="X25" s="8">
        <f t="shared" si="5"/>
        <v>0</v>
      </c>
      <c r="Y25" s="8">
        <f t="shared" si="6"/>
        <v>0</v>
      </c>
      <c r="Z25" s="8">
        <f t="shared" si="15"/>
        <v>0</v>
      </c>
      <c r="AA25" s="8">
        <f t="shared" si="16"/>
        <v>0</v>
      </c>
    </row>
    <row r="26" spans="1:27" ht="21.95" customHeight="1">
      <c r="A26" s="64">
        <v>5</v>
      </c>
      <c r="B26" s="62"/>
      <c r="C26" s="44"/>
      <c r="D26" s="44"/>
      <c r="E26" s="17"/>
      <c r="F26" s="60"/>
      <c r="G26" s="105"/>
      <c r="H26" s="89"/>
      <c r="I26" s="88"/>
      <c r="J26" s="47" t="str">
        <f t="shared" si="17"/>
        <v/>
      </c>
      <c r="K26" s="47" t="str">
        <f t="shared" si="7"/>
        <v/>
      </c>
      <c r="L26" s="47" t="str">
        <f t="shared" si="8"/>
        <v/>
      </c>
      <c r="M26" s="47" t="str">
        <f t="shared" si="0"/>
        <v/>
      </c>
      <c r="N26" s="47" t="str">
        <f t="shared" si="9"/>
        <v/>
      </c>
      <c r="O26" s="46">
        <f t="shared" si="10"/>
        <v>0</v>
      </c>
      <c r="P26" s="46">
        <f t="shared" si="11"/>
        <v>0</v>
      </c>
      <c r="Q26" s="46">
        <f t="shared" si="12"/>
        <v>0</v>
      </c>
      <c r="R26" s="46">
        <f t="shared" si="13"/>
        <v>0</v>
      </c>
      <c r="S26" s="35" t="str">
        <f t="shared" si="1"/>
        <v>☓</v>
      </c>
      <c r="T26" s="35" t="str">
        <f t="shared" si="2"/>
        <v>☓</v>
      </c>
      <c r="U26" s="14">
        <f t="shared" si="14"/>
        <v>0</v>
      </c>
      <c r="V26" s="8">
        <f t="shared" si="3"/>
        <v>0</v>
      </c>
      <c r="W26" s="8">
        <f t="shared" si="4"/>
        <v>0</v>
      </c>
      <c r="X26" s="8">
        <f t="shared" si="5"/>
        <v>0</v>
      </c>
      <c r="Y26" s="8">
        <f t="shared" si="6"/>
        <v>0</v>
      </c>
      <c r="Z26" s="8">
        <f t="shared" si="15"/>
        <v>0</v>
      </c>
      <c r="AA26" s="8">
        <f t="shared" si="16"/>
        <v>0</v>
      </c>
    </row>
    <row r="27" spans="1:27" ht="21.95" customHeight="1">
      <c r="A27" s="64">
        <v>6</v>
      </c>
      <c r="B27" s="62"/>
      <c r="C27" s="44"/>
      <c r="D27" s="44"/>
      <c r="E27" s="17"/>
      <c r="F27" s="60"/>
      <c r="G27" s="105"/>
      <c r="H27" s="89"/>
      <c r="I27" s="88"/>
      <c r="J27" s="47" t="str">
        <f t="shared" si="17"/>
        <v/>
      </c>
      <c r="K27" s="47" t="str">
        <f t="shared" si="7"/>
        <v/>
      </c>
      <c r="L27" s="47" t="str">
        <f t="shared" si="8"/>
        <v/>
      </c>
      <c r="M27" s="47" t="str">
        <f t="shared" si="0"/>
        <v/>
      </c>
      <c r="N27" s="47" t="str">
        <f t="shared" si="9"/>
        <v/>
      </c>
      <c r="O27" s="46">
        <f t="shared" si="10"/>
        <v>0</v>
      </c>
      <c r="P27" s="46">
        <f t="shared" si="11"/>
        <v>0</v>
      </c>
      <c r="Q27" s="46">
        <f t="shared" si="12"/>
        <v>0</v>
      </c>
      <c r="R27" s="46">
        <f t="shared" si="13"/>
        <v>0</v>
      </c>
      <c r="S27" s="35" t="str">
        <f t="shared" si="1"/>
        <v>☓</v>
      </c>
      <c r="T27" s="35" t="str">
        <f t="shared" si="2"/>
        <v>☓</v>
      </c>
      <c r="U27" s="14">
        <f t="shared" si="14"/>
        <v>0</v>
      </c>
      <c r="V27" s="8">
        <f t="shared" si="3"/>
        <v>0</v>
      </c>
      <c r="W27" s="8">
        <f t="shared" si="4"/>
        <v>0</v>
      </c>
      <c r="X27" s="8">
        <f t="shared" si="5"/>
        <v>0</v>
      </c>
      <c r="Y27" s="8">
        <f t="shared" si="6"/>
        <v>0</v>
      </c>
      <c r="Z27" s="8">
        <f t="shared" si="15"/>
        <v>0</v>
      </c>
      <c r="AA27" s="8">
        <f t="shared" si="16"/>
        <v>0</v>
      </c>
    </row>
    <row r="28" spans="1:27" ht="21.95" customHeight="1">
      <c r="A28" s="64">
        <v>7</v>
      </c>
      <c r="B28" s="62"/>
      <c r="C28" s="44"/>
      <c r="D28" s="44"/>
      <c r="E28" s="17"/>
      <c r="F28" s="60"/>
      <c r="G28" s="105"/>
      <c r="H28" s="89"/>
      <c r="I28" s="88"/>
      <c r="J28" s="47" t="str">
        <f t="shared" si="17"/>
        <v/>
      </c>
      <c r="K28" s="47" t="str">
        <f t="shared" si="7"/>
        <v/>
      </c>
      <c r="L28" s="47" t="str">
        <f t="shared" si="8"/>
        <v/>
      </c>
      <c r="M28" s="47" t="str">
        <f t="shared" si="0"/>
        <v/>
      </c>
      <c r="N28" s="47" t="str">
        <f t="shared" si="9"/>
        <v/>
      </c>
      <c r="O28" s="46">
        <f t="shared" si="10"/>
        <v>0</v>
      </c>
      <c r="P28" s="46">
        <f t="shared" si="11"/>
        <v>0</v>
      </c>
      <c r="Q28" s="46">
        <f t="shared" si="12"/>
        <v>0</v>
      </c>
      <c r="R28" s="46">
        <f t="shared" si="13"/>
        <v>0</v>
      </c>
      <c r="S28" s="35" t="str">
        <f t="shared" si="1"/>
        <v>☓</v>
      </c>
      <c r="T28" s="35" t="str">
        <f t="shared" si="2"/>
        <v>☓</v>
      </c>
      <c r="U28" s="14">
        <f t="shared" si="14"/>
        <v>0</v>
      </c>
      <c r="V28" s="8">
        <f t="shared" si="3"/>
        <v>0</v>
      </c>
      <c r="W28" s="8">
        <f t="shared" si="4"/>
        <v>0</v>
      </c>
      <c r="X28" s="8">
        <f t="shared" si="5"/>
        <v>0</v>
      </c>
      <c r="Y28" s="8">
        <f t="shared" si="6"/>
        <v>0</v>
      </c>
      <c r="Z28" s="8">
        <f t="shared" si="15"/>
        <v>0</v>
      </c>
      <c r="AA28" s="8">
        <f t="shared" si="16"/>
        <v>0</v>
      </c>
    </row>
    <row r="29" spans="1:27" ht="21.95" customHeight="1">
      <c r="A29" s="64">
        <v>8</v>
      </c>
      <c r="B29" s="62"/>
      <c r="C29" s="44"/>
      <c r="D29" s="44"/>
      <c r="E29" s="17"/>
      <c r="F29" s="60"/>
      <c r="G29" s="105"/>
      <c r="H29" s="89"/>
      <c r="I29" s="88"/>
      <c r="J29" s="47" t="str">
        <f t="shared" si="17"/>
        <v/>
      </c>
      <c r="K29" s="47" t="str">
        <f t="shared" si="7"/>
        <v/>
      </c>
      <c r="L29" s="47" t="str">
        <f t="shared" si="8"/>
        <v/>
      </c>
      <c r="M29" s="47" t="str">
        <f t="shared" si="0"/>
        <v/>
      </c>
      <c r="N29" s="47" t="str">
        <f t="shared" si="9"/>
        <v/>
      </c>
      <c r="O29" s="46">
        <f t="shared" si="10"/>
        <v>0</v>
      </c>
      <c r="P29" s="46">
        <f t="shared" si="11"/>
        <v>0</v>
      </c>
      <c r="Q29" s="46">
        <f t="shared" si="12"/>
        <v>0</v>
      </c>
      <c r="R29" s="46">
        <f t="shared" si="13"/>
        <v>0</v>
      </c>
      <c r="S29" s="35" t="str">
        <f t="shared" si="1"/>
        <v>☓</v>
      </c>
      <c r="T29" s="35" t="str">
        <f t="shared" si="2"/>
        <v>☓</v>
      </c>
      <c r="U29" s="14">
        <f t="shared" si="14"/>
        <v>0</v>
      </c>
      <c r="V29" s="8">
        <f t="shared" si="3"/>
        <v>0</v>
      </c>
      <c r="W29" s="8">
        <f t="shared" si="4"/>
        <v>0</v>
      </c>
      <c r="X29" s="8">
        <f t="shared" si="5"/>
        <v>0</v>
      </c>
      <c r="Y29" s="8">
        <f t="shared" si="6"/>
        <v>0</v>
      </c>
      <c r="Z29" s="8">
        <f t="shared" si="15"/>
        <v>0</v>
      </c>
      <c r="AA29" s="8">
        <f t="shared" si="16"/>
        <v>0</v>
      </c>
    </row>
    <row r="30" spans="1:27" ht="21.95" customHeight="1">
      <c r="A30" s="64">
        <v>9</v>
      </c>
      <c r="B30" s="62"/>
      <c r="C30" s="44"/>
      <c r="D30" s="44"/>
      <c r="E30" s="67"/>
      <c r="F30" s="60"/>
      <c r="G30" s="105"/>
      <c r="H30" s="89"/>
      <c r="I30" s="88"/>
      <c r="J30" s="47" t="str">
        <f t="shared" si="17"/>
        <v/>
      </c>
      <c r="K30" s="47" t="str">
        <f t="shared" si="7"/>
        <v/>
      </c>
      <c r="L30" s="47" t="str">
        <f t="shared" si="8"/>
        <v/>
      </c>
      <c r="M30" s="47" t="str">
        <f t="shared" si="0"/>
        <v/>
      </c>
      <c r="N30" s="47" t="str">
        <f t="shared" si="9"/>
        <v/>
      </c>
      <c r="O30" s="46">
        <f t="shared" si="10"/>
        <v>0</v>
      </c>
      <c r="P30" s="46">
        <f t="shared" si="11"/>
        <v>0</v>
      </c>
      <c r="Q30" s="46">
        <f t="shared" si="12"/>
        <v>0</v>
      </c>
      <c r="R30" s="46">
        <f t="shared" si="13"/>
        <v>0</v>
      </c>
      <c r="S30" s="35" t="str">
        <f t="shared" si="1"/>
        <v>☓</v>
      </c>
      <c r="T30" s="35" t="str">
        <f t="shared" si="2"/>
        <v>☓</v>
      </c>
      <c r="U30" s="14">
        <f t="shared" si="14"/>
        <v>0</v>
      </c>
      <c r="V30" s="8">
        <f t="shared" si="3"/>
        <v>0</v>
      </c>
      <c r="W30" s="8">
        <f t="shared" si="4"/>
        <v>0</v>
      </c>
      <c r="X30" s="8">
        <f t="shared" si="5"/>
        <v>0</v>
      </c>
      <c r="Y30" s="8">
        <f t="shared" si="6"/>
        <v>0</v>
      </c>
      <c r="Z30" s="8">
        <f t="shared" si="15"/>
        <v>0</v>
      </c>
      <c r="AA30" s="8">
        <f t="shared" si="16"/>
        <v>0</v>
      </c>
    </row>
    <row r="31" spans="1:27" ht="21.95" customHeight="1">
      <c r="A31" s="64">
        <v>10</v>
      </c>
      <c r="B31" s="62"/>
      <c r="C31" s="44"/>
      <c r="D31" s="44"/>
      <c r="E31" s="17"/>
      <c r="F31" s="60"/>
      <c r="G31" s="105"/>
      <c r="H31" s="89"/>
      <c r="I31" s="88"/>
      <c r="J31" s="47" t="str">
        <f t="shared" si="17"/>
        <v/>
      </c>
      <c r="K31" s="47" t="str">
        <f t="shared" si="7"/>
        <v/>
      </c>
      <c r="L31" s="47" t="str">
        <f t="shared" si="8"/>
        <v/>
      </c>
      <c r="M31" s="47" t="str">
        <f t="shared" si="0"/>
        <v/>
      </c>
      <c r="N31" s="47" t="str">
        <f t="shared" si="9"/>
        <v/>
      </c>
      <c r="O31" s="46">
        <f t="shared" si="10"/>
        <v>0</v>
      </c>
      <c r="P31" s="46">
        <f t="shared" si="11"/>
        <v>0</v>
      </c>
      <c r="Q31" s="46">
        <f t="shared" si="12"/>
        <v>0</v>
      </c>
      <c r="R31" s="46">
        <f t="shared" si="13"/>
        <v>0</v>
      </c>
      <c r="S31" s="35" t="str">
        <f t="shared" si="1"/>
        <v>☓</v>
      </c>
      <c r="T31" s="35" t="str">
        <f t="shared" si="2"/>
        <v>☓</v>
      </c>
      <c r="U31" s="14">
        <f t="shared" si="14"/>
        <v>0</v>
      </c>
      <c r="V31" s="8">
        <f t="shared" si="3"/>
        <v>0</v>
      </c>
      <c r="W31" s="8">
        <f t="shared" si="4"/>
        <v>0</v>
      </c>
      <c r="X31" s="8">
        <f t="shared" si="5"/>
        <v>0</v>
      </c>
      <c r="Y31" s="8">
        <f t="shared" si="6"/>
        <v>0</v>
      </c>
      <c r="Z31" s="8">
        <f t="shared" si="15"/>
        <v>0</v>
      </c>
      <c r="AA31" s="8">
        <f t="shared" si="16"/>
        <v>0</v>
      </c>
    </row>
    <row r="32" spans="1:27" ht="21.95" customHeight="1">
      <c r="A32" s="64">
        <v>11</v>
      </c>
      <c r="B32" s="62"/>
      <c r="C32" s="44"/>
      <c r="D32" s="44"/>
      <c r="E32" s="17"/>
      <c r="F32" s="60"/>
      <c r="G32" s="105"/>
      <c r="H32" s="89"/>
      <c r="I32" s="88"/>
      <c r="J32" s="47" t="str">
        <f t="shared" si="17"/>
        <v/>
      </c>
      <c r="K32" s="47" t="str">
        <f t="shared" si="7"/>
        <v/>
      </c>
      <c r="L32" s="47" t="str">
        <f t="shared" si="8"/>
        <v/>
      </c>
      <c r="M32" s="47" t="str">
        <f t="shared" si="0"/>
        <v/>
      </c>
      <c r="N32" s="47" t="str">
        <f t="shared" si="9"/>
        <v/>
      </c>
      <c r="O32" s="46">
        <f t="shared" si="10"/>
        <v>0</v>
      </c>
      <c r="P32" s="46">
        <f t="shared" si="11"/>
        <v>0</v>
      </c>
      <c r="Q32" s="46">
        <f t="shared" si="12"/>
        <v>0</v>
      </c>
      <c r="R32" s="46">
        <f t="shared" si="13"/>
        <v>0</v>
      </c>
      <c r="S32" s="35" t="str">
        <f t="shared" si="1"/>
        <v>☓</v>
      </c>
      <c r="T32" s="35" t="str">
        <f t="shared" si="2"/>
        <v>☓</v>
      </c>
      <c r="U32" s="14">
        <f t="shared" si="14"/>
        <v>0</v>
      </c>
      <c r="V32" s="8">
        <f t="shared" si="3"/>
        <v>0</v>
      </c>
      <c r="W32" s="8">
        <f t="shared" si="4"/>
        <v>0</v>
      </c>
      <c r="X32" s="8">
        <f t="shared" si="5"/>
        <v>0</v>
      </c>
      <c r="Y32" s="8">
        <f t="shared" si="6"/>
        <v>0</v>
      </c>
      <c r="Z32" s="8">
        <f t="shared" si="15"/>
        <v>0</v>
      </c>
      <c r="AA32" s="8">
        <f t="shared" si="16"/>
        <v>0</v>
      </c>
    </row>
    <row r="33" spans="1:27" ht="21.95" customHeight="1">
      <c r="A33" s="64">
        <v>12</v>
      </c>
      <c r="B33" s="63"/>
      <c r="C33" s="44"/>
      <c r="D33" s="66"/>
      <c r="E33" s="17"/>
      <c r="F33" s="68"/>
      <c r="G33" s="105"/>
      <c r="H33" s="89"/>
      <c r="I33" s="88"/>
      <c r="J33" s="47" t="str">
        <f t="shared" si="17"/>
        <v/>
      </c>
      <c r="K33" s="47" t="str">
        <f t="shared" si="7"/>
        <v/>
      </c>
      <c r="L33" s="47" t="str">
        <f t="shared" si="8"/>
        <v/>
      </c>
      <c r="M33" s="47" t="str">
        <f t="shared" si="0"/>
        <v/>
      </c>
      <c r="N33" s="47" t="str">
        <f t="shared" si="9"/>
        <v/>
      </c>
      <c r="O33" s="46">
        <f t="shared" si="10"/>
        <v>0</v>
      </c>
      <c r="P33" s="46">
        <f t="shared" si="11"/>
        <v>0</v>
      </c>
      <c r="Q33" s="46">
        <f t="shared" si="12"/>
        <v>0</v>
      </c>
      <c r="R33" s="46">
        <f t="shared" si="13"/>
        <v>0</v>
      </c>
      <c r="S33" s="35" t="str">
        <f t="shared" si="1"/>
        <v>☓</v>
      </c>
      <c r="T33" s="35" t="str">
        <f t="shared" si="2"/>
        <v>☓</v>
      </c>
      <c r="U33" s="14">
        <f t="shared" si="14"/>
        <v>0</v>
      </c>
      <c r="V33" s="8">
        <f t="shared" si="3"/>
        <v>0</v>
      </c>
      <c r="W33" s="8">
        <f t="shared" si="4"/>
        <v>0</v>
      </c>
      <c r="X33" s="8">
        <f t="shared" si="5"/>
        <v>0</v>
      </c>
      <c r="Y33" s="8">
        <f t="shared" si="6"/>
        <v>0</v>
      </c>
      <c r="Z33" s="8">
        <f t="shared" si="15"/>
        <v>0</v>
      </c>
      <c r="AA33" s="8">
        <f t="shared" si="16"/>
        <v>0</v>
      </c>
    </row>
    <row r="34" spans="1:27" ht="21.95" customHeight="1">
      <c r="A34" s="64">
        <v>13</v>
      </c>
      <c r="B34" s="62"/>
      <c r="C34" s="44"/>
      <c r="D34" s="44"/>
      <c r="E34" s="17"/>
      <c r="F34" s="60"/>
      <c r="G34" s="105"/>
      <c r="H34" s="89"/>
      <c r="I34" s="88"/>
      <c r="J34" s="47" t="str">
        <f t="shared" si="17"/>
        <v/>
      </c>
      <c r="K34" s="47" t="str">
        <f t="shared" si="7"/>
        <v/>
      </c>
      <c r="L34" s="47" t="str">
        <f t="shared" si="8"/>
        <v/>
      </c>
      <c r="M34" s="47" t="str">
        <f t="shared" si="0"/>
        <v/>
      </c>
      <c r="N34" s="47" t="str">
        <f t="shared" si="9"/>
        <v/>
      </c>
      <c r="O34" s="46">
        <f t="shared" si="10"/>
        <v>0</v>
      </c>
      <c r="P34" s="46">
        <f t="shared" si="11"/>
        <v>0</v>
      </c>
      <c r="Q34" s="46">
        <f t="shared" si="12"/>
        <v>0</v>
      </c>
      <c r="R34" s="46">
        <f t="shared" si="13"/>
        <v>0</v>
      </c>
      <c r="S34" s="35" t="str">
        <f t="shared" si="1"/>
        <v>☓</v>
      </c>
      <c r="T34" s="35" t="str">
        <f t="shared" si="2"/>
        <v>☓</v>
      </c>
      <c r="U34" s="14">
        <f t="shared" si="14"/>
        <v>0</v>
      </c>
      <c r="V34" s="8">
        <f t="shared" si="3"/>
        <v>0</v>
      </c>
      <c r="W34" s="8">
        <f t="shared" si="4"/>
        <v>0</v>
      </c>
      <c r="X34" s="8">
        <f t="shared" si="5"/>
        <v>0</v>
      </c>
      <c r="Y34" s="8">
        <f t="shared" si="6"/>
        <v>0</v>
      </c>
      <c r="Z34" s="8">
        <f t="shared" si="15"/>
        <v>0</v>
      </c>
      <c r="AA34" s="8">
        <f t="shared" si="16"/>
        <v>0</v>
      </c>
    </row>
    <row r="35" spans="1:27" ht="21.95" customHeight="1">
      <c r="A35" s="64">
        <v>14</v>
      </c>
      <c r="B35" s="62"/>
      <c r="C35" s="44"/>
      <c r="D35" s="44"/>
      <c r="E35" s="17"/>
      <c r="F35" s="60"/>
      <c r="G35" s="105"/>
      <c r="H35" s="89"/>
      <c r="I35" s="88"/>
      <c r="J35" s="47" t="str">
        <f t="shared" si="17"/>
        <v/>
      </c>
      <c r="K35" s="47" t="str">
        <f t="shared" si="7"/>
        <v/>
      </c>
      <c r="L35" s="47" t="str">
        <f t="shared" si="8"/>
        <v/>
      </c>
      <c r="M35" s="47" t="str">
        <f t="shared" si="0"/>
        <v/>
      </c>
      <c r="N35" s="47" t="str">
        <f t="shared" si="9"/>
        <v/>
      </c>
      <c r="O35" s="46">
        <f t="shared" si="10"/>
        <v>0</v>
      </c>
      <c r="P35" s="46">
        <f t="shared" si="11"/>
        <v>0</v>
      </c>
      <c r="Q35" s="46">
        <f t="shared" si="12"/>
        <v>0</v>
      </c>
      <c r="R35" s="46">
        <f t="shared" si="13"/>
        <v>0</v>
      </c>
      <c r="S35" s="35" t="str">
        <f t="shared" si="1"/>
        <v>☓</v>
      </c>
      <c r="T35" s="35" t="str">
        <f t="shared" si="2"/>
        <v>☓</v>
      </c>
      <c r="U35" s="14">
        <f t="shared" si="14"/>
        <v>0</v>
      </c>
      <c r="V35" s="8">
        <f t="shared" si="3"/>
        <v>0</v>
      </c>
      <c r="W35" s="8">
        <f t="shared" si="4"/>
        <v>0</v>
      </c>
      <c r="X35" s="8">
        <f t="shared" si="5"/>
        <v>0</v>
      </c>
      <c r="Y35" s="8">
        <f t="shared" si="6"/>
        <v>0</v>
      </c>
      <c r="Z35" s="8">
        <f t="shared" si="15"/>
        <v>0</v>
      </c>
      <c r="AA35" s="8">
        <f t="shared" si="16"/>
        <v>0</v>
      </c>
    </row>
    <row r="36" spans="1:27" ht="21.95" customHeight="1">
      <c r="A36" s="64">
        <v>15</v>
      </c>
      <c r="B36" s="62"/>
      <c r="C36" s="44"/>
      <c r="D36" s="44"/>
      <c r="E36" s="17"/>
      <c r="F36" s="60"/>
      <c r="G36" s="105"/>
      <c r="H36" s="89"/>
      <c r="I36" s="88"/>
      <c r="J36" s="47" t="str">
        <f t="shared" si="17"/>
        <v/>
      </c>
      <c r="K36" s="47" t="str">
        <f t="shared" si="7"/>
        <v/>
      </c>
      <c r="L36" s="47" t="str">
        <f t="shared" si="8"/>
        <v/>
      </c>
      <c r="M36" s="47" t="str">
        <f t="shared" si="0"/>
        <v/>
      </c>
      <c r="N36" s="47" t="str">
        <f t="shared" si="9"/>
        <v/>
      </c>
      <c r="O36" s="46">
        <f t="shared" si="10"/>
        <v>0</v>
      </c>
      <c r="P36" s="46">
        <f t="shared" si="11"/>
        <v>0</v>
      </c>
      <c r="Q36" s="46">
        <f t="shared" si="12"/>
        <v>0</v>
      </c>
      <c r="R36" s="46">
        <f t="shared" si="13"/>
        <v>0</v>
      </c>
      <c r="S36" s="35" t="str">
        <f t="shared" si="1"/>
        <v>☓</v>
      </c>
      <c r="T36" s="35" t="str">
        <f t="shared" si="2"/>
        <v>☓</v>
      </c>
      <c r="U36" s="14">
        <f t="shared" si="14"/>
        <v>0</v>
      </c>
      <c r="V36" s="8">
        <f t="shared" si="3"/>
        <v>0</v>
      </c>
      <c r="W36" s="8">
        <f t="shared" si="4"/>
        <v>0</v>
      </c>
      <c r="X36" s="8">
        <f t="shared" si="5"/>
        <v>0</v>
      </c>
      <c r="Y36" s="8">
        <f t="shared" si="6"/>
        <v>0</v>
      </c>
      <c r="Z36" s="8">
        <f t="shared" si="15"/>
        <v>0</v>
      </c>
      <c r="AA36" s="8">
        <f t="shared" si="16"/>
        <v>0</v>
      </c>
    </row>
    <row r="37" spans="1:27" ht="21.95" customHeight="1">
      <c r="A37" s="64">
        <v>16</v>
      </c>
      <c r="B37" s="62"/>
      <c r="C37" s="44"/>
      <c r="D37" s="44"/>
      <c r="E37" s="17"/>
      <c r="F37" s="60"/>
      <c r="G37" s="105"/>
      <c r="H37" s="89"/>
      <c r="I37" s="88"/>
      <c r="J37" s="47" t="str">
        <f t="shared" si="17"/>
        <v/>
      </c>
      <c r="K37" s="47" t="str">
        <f t="shared" si="7"/>
        <v/>
      </c>
      <c r="L37" s="47" t="str">
        <f t="shared" si="8"/>
        <v/>
      </c>
      <c r="M37" s="47" t="str">
        <f t="shared" si="0"/>
        <v/>
      </c>
      <c r="N37" s="47" t="str">
        <f t="shared" si="9"/>
        <v/>
      </c>
      <c r="O37" s="46">
        <f t="shared" si="10"/>
        <v>0</v>
      </c>
      <c r="P37" s="46">
        <f t="shared" si="11"/>
        <v>0</v>
      </c>
      <c r="Q37" s="46">
        <f t="shared" si="12"/>
        <v>0</v>
      </c>
      <c r="R37" s="46">
        <f t="shared" si="13"/>
        <v>0</v>
      </c>
      <c r="S37" s="35" t="str">
        <f t="shared" si="1"/>
        <v>☓</v>
      </c>
      <c r="T37" s="35" t="str">
        <f t="shared" si="2"/>
        <v>☓</v>
      </c>
      <c r="U37" s="14">
        <f t="shared" si="14"/>
        <v>0</v>
      </c>
      <c r="V37" s="8">
        <f t="shared" si="3"/>
        <v>0</v>
      </c>
      <c r="W37" s="8">
        <f t="shared" si="4"/>
        <v>0</v>
      </c>
      <c r="X37" s="8">
        <f t="shared" si="5"/>
        <v>0</v>
      </c>
      <c r="Y37" s="8">
        <f t="shared" si="6"/>
        <v>0</v>
      </c>
      <c r="Z37" s="8">
        <f t="shared" si="15"/>
        <v>0</v>
      </c>
      <c r="AA37" s="8">
        <f t="shared" si="16"/>
        <v>0</v>
      </c>
    </row>
    <row r="38" spans="1:27" ht="21.95" customHeight="1">
      <c r="A38" s="64">
        <v>17</v>
      </c>
      <c r="B38" s="62"/>
      <c r="C38" s="44"/>
      <c r="D38" s="44"/>
      <c r="E38" s="17"/>
      <c r="F38" s="60"/>
      <c r="G38" s="105"/>
      <c r="H38" s="89"/>
      <c r="I38" s="88"/>
      <c r="J38" s="47" t="str">
        <f t="shared" si="17"/>
        <v/>
      </c>
      <c r="K38" s="47" t="str">
        <f t="shared" si="7"/>
        <v/>
      </c>
      <c r="L38" s="47" t="str">
        <f t="shared" si="8"/>
        <v/>
      </c>
      <c r="M38" s="47" t="str">
        <f t="shared" si="0"/>
        <v/>
      </c>
      <c r="N38" s="47" t="str">
        <f t="shared" si="9"/>
        <v/>
      </c>
      <c r="O38" s="46">
        <f t="shared" si="10"/>
        <v>0</v>
      </c>
      <c r="P38" s="46">
        <f t="shared" si="11"/>
        <v>0</v>
      </c>
      <c r="Q38" s="46">
        <f t="shared" si="12"/>
        <v>0</v>
      </c>
      <c r="R38" s="46">
        <f t="shared" si="13"/>
        <v>0</v>
      </c>
      <c r="S38" s="35" t="str">
        <f t="shared" si="1"/>
        <v>☓</v>
      </c>
      <c r="T38" s="35" t="str">
        <f t="shared" si="2"/>
        <v>☓</v>
      </c>
      <c r="U38" s="14">
        <f t="shared" si="14"/>
        <v>0</v>
      </c>
      <c r="V38" s="8">
        <f t="shared" si="3"/>
        <v>0</v>
      </c>
      <c r="W38" s="8">
        <f t="shared" si="4"/>
        <v>0</v>
      </c>
      <c r="X38" s="8">
        <f t="shared" si="5"/>
        <v>0</v>
      </c>
      <c r="Y38" s="8">
        <f t="shared" si="6"/>
        <v>0</v>
      </c>
      <c r="Z38" s="8">
        <f t="shared" si="15"/>
        <v>0</v>
      </c>
      <c r="AA38" s="8">
        <f t="shared" si="16"/>
        <v>0</v>
      </c>
    </row>
    <row r="39" spans="1:27" ht="21.95" customHeight="1">
      <c r="A39" s="64">
        <v>18</v>
      </c>
      <c r="B39" s="62"/>
      <c r="C39" s="44"/>
      <c r="D39" s="44"/>
      <c r="E39" s="17"/>
      <c r="F39" s="60"/>
      <c r="G39" s="105"/>
      <c r="H39" s="89"/>
      <c r="I39" s="88"/>
      <c r="J39" s="47" t="str">
        <f t="shared" si="17"/>
        <v/>
      </c>
      <c r="K39" s="47" t="str">
        <f t="shared" si="7"/>
        <v/>
      </c>
      <c r="L39" s="47" t="str">
        <f t="shared" si="8"/>
        <v/>
      </c>
      <c r="M39" s="47" t="str">
        <f t="shared" si="0"/>
        <v/>
      </c>
      <c r="N39" s="47" t="str">
        <f t="shared" si="9"/>
        <v/>
      </c>
      <c r="O39" s="46">
        <f t="shared" si="10"/>
        <v>0</v>
      </c>
      <c r="P39" s="46">
        <f t="shared" si="11"/>
        <v>0</v>
      </c>
      <c r="Q39" s="46">
        <f t="shared" si="12"/>
        <v>0</v>
      </c>
      <c r="R39" s="46">
        <f t="shared" si="13"/>
        <v>0</v>
      </c>
      <c r="S39" s="35" t="str">
        <f t="shared" si="1"/>
        <v>☓</v>
      </c>
      <c r="T39" s="35" t="str">
        <f t="shared" si="2"/>
        <v>☓</v>
      </c>
      <c r="U39" s="14">
        <f t="shared" si="14"/>
        <v>0</v>
      </c>
      <c r="V39" s="8">
        <f t="shared" si="3"/>
        <v>0</v>
      </c>
      <c r="W39" s="8">
        <f t="shared" si="4"/>
        <v>0</v>
      </c>
      <c r="X39" s="8">
        <f t="shared" si="5"/>
        <v>0</v>
      </c>
      <c r="Y39" s="8">
        <f t="shared" si="6"/>
        <v>0</v>
      </c>
      <c r="Z39" s="8">
        <f t="shared" si="15"/>
        <v>0</v>
      </c>
      <c r="AA39" s="8">
        <f t="shared" si="16"/>
        <v>0</v>
      </c>
    </row>
    <row r="40" spans="1:27" ht="21.95" customHeight="1">
      <c r="A40" s="64">
        <v>19</v>
      </c>
      <c r="B40" s="62"/>
      <c r="C40" s="44"/>
      <c r="D40" s="44"/>
      <c r="E40" s="17"/>
      <c r="F40" s="60"/>
      <c r="G40" s="105"/>
      <c r="H40" s="89"/>
      <c r="I40" s="88"/>
      <c r="J40" s="47" t="str">
        <f t="shared" si="17"/>
        <v/>
      </c>
      <c r="K40" s="47" t="str">
        <f t="shared" si="7"/>
        <v/>
      </c>
      <c r="L40" s="47" t="str">
        <f t="shared" si="8"/>
        <v/>
      </c>
      <c r="M40" s="47" t="str">
        <f t="shared" si="0"/>
        <v/>
      </c>
      <c r="N40" s="47" t="str">
        <f t="shared" si="9"/>
        <v/>
      </c>
      <c r="O40" s="46">
        <f t="shared" si="10"/>
        <v>0</v>
      </c>
      <c r="P40" s="46">
        <f t="shared" si="11"/>
        <v>0</v>
      </c>
      <c r="Q40" s="46">
        <f t="shared" si="12"/>
        <v>0</v>
      </c>
      <c r="R40" s="46">
        <f t="shared" si="13"/>
        <v>0</v>
      </c>
      <c r="S40" s="35" t="str">
        <f t="shared" si="1"/>
        <v>☓</v>
      </c>
      <c r="T40" s="35" t="str">
        <f t="shared" si="2"/>
        <v>☓</v>
      </c>
      <c r="U40" s="14">
        <f t="shared" si="14"/>
        <v>0</v>
      </c>
      <c r="V40" s="8">
        <f t="shared" si="3"/>
        <v>0</v>
      </c>
      <c r="W40" s="8">
        <f t="shared" si="4"/>
        <v>0</v>
      </c>
      <c r="X40" s="8">
        <f t="shared" si="5"/>
        <v>0</v>
      </c>
      <c r="Y40" s="8">
        <f t="shared" si="6"/>
        <v>0</v>
      </c>
      <c r="Z40" s="8">
        <f t="shared" si="15"/>
        <v>0</v>
      </c>
      <c r="AA40" s="8">
        <f t="shared" si="16"/>
        <v>0</v>
      </c>
    </row>
    <row r="41" spans="1:27" ht="21.95" customHeight="1" thickBot="1">
      <c r="A41" s="64">
        <v>20</v>
      </c>
      <c r="B41" s="63"/>
      <c r="C41" s="58"/>
      <c r="D41" s="58"/>
      <c r="E41" s="59"/>
      <c r="F41" s="61"/>
      <c r="G41" s="106"/>
      <c r="H41" s="89"/>
      <c r="I41" s="88"/>
      <c r="J41" s="47" t="str">
        <f t="shared" si="17"/>
        <v/>
      </c>
      <c r="K41" s="47" t="str">
        <f t="shared" si="7"/>
        <v/>
      </c>
      <c r="L41" s="47" t="str">
        <f t="shared" si="8"/>
        <v/>
      </c>
      <c r="M41" s="47" t="str">
        <f t="shared" si="0"/>
        <v/>
      </c>
      <c r="N41" s="47" t="str">
        <f t="shared" si="9"/>
        <v/>
      </c>
      <c r="O41" s="46">
        <f t="shared" si="10"/>
        <v>0</v>
      </c>
      <c r="P41" s="46">
        <f t="shared" si="11"/>
        <v>0</v>
      </c>
      <c r="Q41" s="46">
        <f t="shared" si="12"/>
        <v>0</v>
      </c>
      <c r="R41" s="46">
        <f t="shared" si="13"/>
        <v>0</v>
      </c>
      <c r="S41" s="35" t="str">
        <f t="shared" si="1"/>
        <v>☓</v>
      </c>
      <c r="T41" s="35" t="str">
        <f t="shared" si="2"/>
        <v>☓</v>
      </c>
      <c r="U41" s="14">
        <f t="shared" si="14"/>
        <v>0</v>
      </c>
      <c r="V41" s="8">
        <f t="shared" si="3"/>
        <v>0</v>
      </c>
      <c r="W41" s="8">
        <f t="shared" si="4"/>
        <v>0</v>
      </c>
      <c r="X41" s="8">
        <f t="shared" si="5"/>
        <v>0</v>
      </c>
      <c r="Y41" s="8">
        <f t="shared" si="6"/>
        <v>0</v>
      </c>
      <c r="Z41" s="8">
        <f t="shared" si="15"/>
        <v>0</v>
      </c>
      <c r="AA41" s="8">
        <f t="shared" si="16"/>
        <v>0</v>
      </c>
    </row>
    <row r="42" spans="1:27" ht="15" thickTop="1">
      <c r="A42" s="18" t="s">
        <v>28</v>
      </c>
      <c r="B42" s="56"/>
      <c r="C42" s="56"/>
      <c r="D42" s="57"/>
      <c r="E42" s="57"/>
      <c r="F42" s="57"/>
      <c r="G42" s="57"/>
      <c r="H42" s="2"/>
      <c r="I42" s="46"/>
      <c r="J42" s="46"/>
      <c r="K42" s="53"/>
      <c r="L42" s="53"/>
      <c r="M42" s="53"/>
      <c r="N42" s="46"/>
      <c r="O42" s="46"/>
      <c r="P42" s="46"/>
      <c r="Q42" s="46"/>
      <c r="R42" s="46"/>
      <c r="S42" s="35"/>
      <c r="T42" s="35"/>
      <c r="U42" s="14"/>
      <c r="V42" s="14"/>
    </row>
    <row r="43" spans="1:27" ht="14.25">
      <c r="A43" s="18" t="s">
        <v>29</v>
      </c>
      <c r="B43" s="19"/>
      <c r="C43" s="19"/>
      <c r="D43" s="2"/>
      <c r="E43" s="2"/>
      <c r="F43" s="2"/>
      <c r="G43" s="2"/>
      <c r="H43" s="2"/>
      <c r="I43" s="46"/>
      <c r="J43" s="46"/>
      <c r="K43" s="53"/>
      <c r="L43" s="53"/>
      <c r="M43" s="53"/>
      <c r="N43" s="46"/>
      <c r="O43" s="46"/>
      <c r="P43" s="46"/>
      <c r="Q43" s="46"/>
      <c r="R43" s="46"/>
      <c r="S43" s="35"/>
      <c r="T43" s="35"/>
      <c r="U43" s="14"/>
      <c r="V43" s="14"/>
    </row>
    <row r="44" spans="1:27" ht="14.25">
      <c r="A44" s="102" t="s">
        <v>30</v>
      </c>
      <c r="B44" s="19"/>
      <c r="C44" s="19"/>
      <c r="D44" s="2"/>
      <c r="E44" s="2"/>
      <c r="F44" s="2"/>
      <c r="G44" s="2"/>
      <c r="H44" s="2"/>
      <c r="I44" s="46"/>
      <c r="J44" s="46"/>
      <c r="K44" s="53"/>
      <c r="L44" s="53"/>
      <c r="M44" s="53"/>
      <c r="N44" s="46"/>
      <c r="O44" s="46"/>
      <c r="P44" s="46"/>
      <c r="Q44" s="46"/>
      <c r="R44" s="46"/>
      <c r="S44" s="35"/>
      <c r="T44" s="35"/>
      <c r="U44" s="14"/>
      <c r="V44" s="14"/>
    </row>
    <row r="45" spans="1:27" ht="14.25">
      <c r="A45" s="102"/>
      <c r="B45" s="19"/>
      <c r="C45" s="19"/>
      <c r="D45" s="2"/>
      <c r="E45" s="2"/>
      <c r="F45" s="2"/>
      <c r="G45" s="2"/>
      <c r="H45" s="2"/>
      <c r="I45" s="46"/>
      <c r="J45" s="47" t="s">
        <v>31</v>
      </c>
      <c r="K45" s="47" t="s">
        <v>32</v>
      </c>
      <c r="L45" s="126" t="s">
        <v>33</v>
      </c>
      <c r="M45" s="126"/>
      <c r="N45" s="46"/>
      <c r="O45" s="46"/>
      <c r="P45" s="46"/>
      <c r="Q45" s="46"/>
      <c r="R45" s="46"/>
      <c r="S45" s="35"/>
      <c r="T45" s="35"/>
      <c r="U45" s="14"/>
      <c r="V45" s="14"/>
    </row>
    <row r="46" spans="1:27" ht="17.25">
      <c r="A46" s="23" t="s">
        <v>34</v>
      </c>
      <c r="B46" s="21"/>
      <c r="C46" s="9"/>
      <c r="D46" s="9"/>
      <c r="E46" s="9"/>
      <c r="F46" s="9"/>
      <c r="G46" s="9"/>
      <c r="H46" s="9"/>
      <c r="I46" s="46"/>
      <c r="J46" s="47">
        <f>COUNTIF(J22:J41,"○")+'20施設以上'!J2</f>
        <v>0</v>
      </c>
      <c r="K46" s="47">
        <f>IF(U41&gt;'20施設以上'!K2,U41,'20施設以上'!K2)</f>
        <v>0</v>
      </c>
      <c r="L46" s="126" t="str">
        <f>IF(J46=K46,"○","空白行が含まれています")</f>
        <v>○</v>
      </c>
      <c r="M46" s="126"/>
      <c r="N46" s="46"/>
      <c r="O46" s="46"/>
      <c r="P46" s="46"/>
      <c r="Q46" s="46"/>
      <c r="R46" s="46"/>
      <c r="S46" s="35"/>
      <c r="T46" s="35"/>
      <c r="U46" s="14"/>
      <c r="V46" s="14"/>
      <c r="X46" s="8">
        <f>IF(L46="",0,IF(L46="○",0,1))</f>
        <v>0</v>
      </c>
      <c r="Y46" s="8"/>
      <c r="Z46" s="8"/>
      <c r="AA46" s="8">
        <f>SUM(W46:Z46)</f>
        <v>0</v>
      </c>
    </row>
    <row r="47" spans="1:27" ht="18" customHeight="1" thickBot="1">
      <c r="A47" s="10"/>
      <c r="B47" s="31" t="s">
        <v>35</v>
      </c>
      <c r="C47" s="155" t="s">
        <v>36</v>
      </c>
      <c r="D47" s="157"/>
      <c r="E47" s="155" t="s">
        <v>19</v>
      </c>
      <c r="F47" s="156"/>
      <c r="G47" s="157"/>
      <c r="H47" s="30"/>
      <c r="I47" s="46"/>
      <c r="J47" s="51" t="s">
        <v>37</v>
      </c>
      <c r="K47" s="51" t="str">
        <f>IF(B48="","未選択","○")</f>
        <v>未選択</v>
      </c>
      <c r="L47" s="48"/>
      <c r="M47" s="46"/>
      <c r="N47" s="46"/>
      <c r="O47" s="46" t="s">
        <v>38</v>
      </c>
      <c r="P47" s="46"/>
      <c r="Q47" s="46"/>
      <c r="R47" s="46"/>
      <c r="S47" s="35"/>
      <c r="T47" s="35"/>
      <c r="U47" s="14"/>
      <c r="V47" s="14"/>
      <c r="AA47" s="8">
        <f>IF(K47="○",0,1)</f>
        <v>1</v>
      </c>
    </row>
    <row r="48" spans="1:27" ht="39.950000000000003" customHeight="1" thickTop="1" thickBot="1">
      <c r="A48" s="79"/>
      <c r="B48" s="78"/>
      <c r="C48" s="166"/>
      <c r="D48" s="167"/>
      <c r="E48" s="160"/>
      <c r="F48" s="161"/>
      <c r="G48" s="162"/>
      <c r="H48" s="90"/>
      <c r="I48" s="88"/>
      <c r="J48" s="47" t="s">
        <v>39</v>
      </c>
      <c r="K48" s="51" t="str">
        <f>IF(B48="既存グループIDを利用",IF(TRIM(C48)="","未記入",IF(O48&gt;12,"×","○")),"")</f>
        <v/>
      </c>
      <c r="L48" s="48" t="str">
        <f>IF(O48&gt;12,"12桁以内の英数字で記入してください","")</f>
        <v/>
      </c>
      <c r="M48" s="46"/>
      <c r="N48" s="46"/>
      <c r="O48" s="46">
        <f>LENB(C48)</f>
        <v>0</v>
      </c>
      <c r="P48" s="46"/>
      <c r="Q48" s="46"/>
      <c r="R48" s="46"/>
      <c r="S48" s="35"/>
      <c r="T48" s="35"/>
      <c r="U48" s="14"/>
      <c r="V48" s="14"/>
      <c r="AA48" s="8">
        <f>IF(K48="○",0,IF(K48="",0,1))</f>
        <v>0</v>
      </c>
    </row>
    <row r="49" spans="1:27" ht="15" thickTop="1">
      <c r="A49" s="11"/>
      <c r="B49" s="76"/>
      <c r="C49" s="76"/>
      <c r="D49" s="77"/>
      <c r="E49" s="83"/>
      <c r="F49" s="83"/>
      <c r="G49" s="83"/>
      <c r="H49" s="83"/>
      <c r="I49" s="46"/>
      <c r="J49" s="47" t="s">
        <v>24</v>
      </c>
      <c r="K49" s="47" t="str">
        <f>IF(B48="希望する",IF(E48="","未選択",S49),"")</f>
        <v/>
      </c>
      <c r="L49" s="46"/>
      <c r="M49" s="46"/>
      <c r="N49" s="46"/>
      <c r="O49" s="46"/>
      <c r="P49" s="46"/>
      <c r="Q49" s="46"/>
      <c r="R49" s="46"/>
      <c r="S49" s="35" t="str">
        <f>IF(E48="電力量・請求情報","○",IF(E48="電力量情報のみ","○","☓"))</f>
        <v>☓</v>
      </c>
      <c r="T49" s="35"/>
      <c r="U49" s="14"/>
      <c r="V49" s="14"/>
      <c r="AA49" s="8">
        <f>IF(K49="○",0,IF(K49="",0,1))</f>
        <v>0</v>
      </c>
    </row>
    <row r="50" spans="1:27" ht="18" customHeight="1" thickBot="1">
      <c r="A50" s="22" t="s">
        <v>40</v>
      </c>
      <c r="B50" s="22"/>
      <c r="C50" s="108"/>
      <c r="D50" s="11"/>
      <c r="E50" s="11"/>
      <c r="F50" s="11"/>
      <c r="G50" s="11"/>
      <c r="H50" s="11"/>
      <c r="I50" s="54"/>
      <c r="J50" s="54"/>
      <c r="K50" s="46"/>
      <c r="L50" s="46"/>
      <c r="M50" s="46"/>
      <c r="N50" s="46"/>
      <c r="O50" s="46" t="s">
        <v>38</v>
      </c>
      <c r="P50" s="46"/>
      <c r="Q50" s="46"/>
      <c r="R50" s="46"/>
      <c r="S50" s="35"/>
      <c r="T50" s="35"/>
      <c r="U50" s="14"/>
      <c r="V50" s="14"/>
    </row>
    <row r="51" spans="1:27" ht="25.5" customHeight="1" thickTop="1">
      <c r="B51" s="80" t="s">
        <v>41</v>
      </c>
      <c r="C51" s="163"/>
      <c r="D51" s="164"/>
      <c r="E51" s="164"/>
      <c r="F51" s="164"/>
      <c r="G51" s="165"/>
      <c r="H51" s="91"/>
      <c r="I51" s="88"/>
      <c r="J51" s="51" t="s">
        <v>42</v>
      </c>
      <c r="K51" s="51" t="str">
        <f>IF(TRIM(C51)="","未記入",IF(O51&gt;60,"×","○"))</f>
        <v>未記入</v>
      </c>
      <c r="L51" s="48" t="str">
        <f>IF(O51&gt;60,"全角３０文字または半角60文字以内で記入してください","")</f>
        <v/>
      </c>
      <c r="M51" s="46"/>
      <c r="N51" s="46"/>
      <c r="O51" s="46">
        <f>LENB(C51)</f>
        <v>0</v>
      </c>
      <c r="P51" s="46"/>
      <c r="Q51" s="46"/>
      <c r="R51" s="46"/>
      <c r="S51" s="35"/>
      <c r="T51" s="35"/>
      <c r="U51" s="14"/>
      <c r="V51" s="14"/>
      <c r="AA51" s="8">
        <f t="shared" ref="AA51:AA58" si="18">IF(K51="○",0,1)</f>
        <v>1</v>
      </c>
    </row>
    <row r="52" spans="1:27" ht="25.5" customHeight="1">
      <c r="A52" s="2"/>
      <c r="B52" s="81" t="s">
        <v>43</v>
      </c>
      <c r="C52" s="142"/>
      <c r="D52" s="143"/>
      <c r="E52" s="143"/>
      <c r="F52" s="143"/>
      <c r="G52" s="144"/>
      <c r="H52" s="91"/>
      <c r="I52" s="88"/>
      <c r="J52" s="55" t="s">
        <v>43</v>
      </c>
      <c r="K52" s="51" t="str">
        <f>IF(TRIM(C52)="","未記入",IF(O52&gt;60,"×","○"))</f>
        <v>未記入</v>
      </c>
      <c r="L52" s="48" t="str">
        <f>IF(O52&gt;60,"全角３０文字または半角60文字以内で記入してください","")</f>
        <v/>
      </c>
      <c r="M52" s="46"/>
      <c r="N52" s="46"/>
      <c r="O52" s="46">
        <f>LENB(C52)</f>
        <v>0</v>
      </c>
      <c r="P52" s="46"/>
      <c r="Q52" s="46"/>
      <c r="R52" s="46"/>
      <c r="S52" s="35"/>
      <c r="T52" s="35"/>
      <c r="U52" s="14"/>
      <c r="V52" s="14"/>
      <c r="AA52" s="8">
        <f t="shared" si="18"/>
        <v>1</v>
      </c>
    </row>
    <row r="53" spans="1:27" ht="25.5" customHeight="1">
      <c r="A53" s="2"/>
      <c r="B53" s="81" t="s">
        <v>44</v>
      </c>
      <c r="C53" s="142"/>
      <c r="D53" s="143"/>
      <c r="E53" s="143"/>
      <c r="F53" s="143"/>
      <c r="G53" s="144"/>
      <c r="H53" s="91"/>
      <c r="I53" s="88"/>
      <c r="J53" s="55" t="s">
        <v>44</v>
      </c>
      <c r="K53" s="51" t="str">
        <f t="shared" ref="K53:K56" si="19">IF(TRIM(C53)="","未記入","○")</f>
        <v>未記入</v>
      </c>
      <c r="L53" s="48"/>
      <c r="M53" s="46"/>
      <c r="N53" s="46"/>
      <c r="O53" s="46"/>
      <c r="P53" s="46"/>
      <c r="Q53" s="46"/>
      <c r="R53" s="46"/>
      <c r="S53" s="35"/>
      <c r="T53" s="35"/>
      <c r="U53" s="14"/>
      <c r="V53" s="14"/>
      <c r="AA53" s="8">
        <f t="shared" si="18"/>
        <v>1</v>
      </c>
    </row>
    <row r="54" spans="1:27" ht="25.5" customHeight="1">
      <c r="A54" s="2"/>
      <c r="B54" s="81" t="s">
        <v>45</v>
      </c>
      <c r="C54" s="142"/>
      <c r="D54" s="143"/>
      <c r="E54" s="143"/>
      <c r="F54" s="143"/>
      <c r="G54" s="144"/>
      <c r="H54" s="91"/>
      <c r="I54" s="88"/>
      <c r="J54" s="55" t="s">
        <v>45</v>
      </c>
      <c r="K54" s="51" t="str">
        <f t="shared" si="19"/>
        <v>未記入</v>
      </c>
      <c r="L54" s="48"/>
      <c r="M54" s="46"/>
      <c r="N54" s="46"/>
      <c r="O54" s="46"/>
      <c r="P54" s="46"/>
      <c r="Q54" s="46"/>
      <c r="R54" s="46"/>
      <c r="S54" s="35"/>
      <c r="T54" s="35"/>
      <c r="U54" s="14"/>
      <c r="V54" s="14"/>
      <c r="AA54" s="8">
        <f t="shared" si="18"/>
        <v>1</v>
      </c>
    </row>
    <row r="55" spans="1:27" ht="25.5" customHeight="1">
      <c r="A55" s="2"/>
      <c r="B55" s="81" t="s">
        <v>46</v>
      </c>
      <c r="C55" s="142"/>
      <c r="D55" s="143"/>
      <c r="E55" s="143"/>
      <c r="F55" s="143"/>
      <c r="G55" s="144"/>
      <c r="H55" s="91"/>
      <c r="I55" s="88"/>
      <c r="J55" s="55" t="s">
        <v>46</v>
      </c>
      <c r="K55" s="51" t="str">
        <f t="shared" si="19"/>
        <v>未記入</v>
      </c>
      <c r="L55" s="48"/>
      <c r="M55" s="46"/>
      <c r="N55" s="46"/>
      <c r="O55" s="46"/>
      <c r="P55" s="46"/>
      <c r="Q55" s="46"/>
      <c r="R55" s="46"/>
      <c r="S55" s="35"/>
      <c r="T55" s="35"/>
      <c r="U55" s="14"/>
      <c r="V55" s="14"/>
      <c r="AA55" s="8">
        <f t="shared" si="18"/>
        <v>1</v>
      </c>
    </row>
    <row r="56" spans="1:27" ht="25.5" customHeight="1">
      <c r="A56" s="2"/>
      <c r="B56" s="81" t="s">
        <v>47</v>
      </c>
      <c r="C56" s="142"/>
      <c r="D56" s="143"/>
      <c r="E56" s="143"/>
      <c r="F56" s="143"/>
      <c r="G56" s="144"/>
      <c r="H56" s="91"/>
      <c r="I56" s="88"/>
      <c r="J56" s="55" t="s">
        <v>47</v>
      </c>
      <c r="K56" s="51" t="str">
        <f t="shared" si="19"/>
        <v>未記入</v>
      </c>
      <c r="L56" s="48"/>
      <c r="M56" s="46"/>
      <c r="N56" s="46"/>
      <c r="O56" s="46"/>
      <c r="P56" s="46"/>
      <c r="Q56" s="46"/>
      <c r="R56" s="46"/>
      <c r="S56" s="35"/>
      <c r="T56" s="35"/>
      <c r="U56" s="14"/>
      <c r="V56" s="14"/>
      <c r="AA56" s="8">
        <f t="shared" si="18"/>
        <v>1</v>
      </c>
    </row>
    <row r="57" spans="1:27" ht="25.5" customHeight="1">
      <c r="A57" s="2"/>
      <c r="B57" s="81" t="s">
        <v>48</v>
      </c>
      <c r="C57" s="142"/>
      <c r="D57" s="143"/>
      <c r="E57" s="143"/>
      <c r="F57" s="143"/>
      <c r="G57" s="144"/>
      <c r="H57" s="91"/>
      <c r="I57" s="88"/>
      <c r="J57" s="55" t="s">
        <v>49</v>
      </c>
      <c r="K57" s="51" t="str">
        <f>IF(TRIM(C57)="","未記入",IF(O57&gt;255,"×",IF(P57=0,"×","○")))</f>
        <v>未記入</v>
      </c>
      <c r="L57" s="48" t="str">
        <f>IF(O57&gt;255,"255文字以内で記入してください",IF(O57=0,"",IF(P57=0,"メールアドレスであるか確認してください","")))</f>
        <v/>
      </c>
      <c r="M57" s="46"/>
      <c r="N57" s="46"/>
      <c r="O57" s="46">
        <f>LENB(C57)</f>
        <v>0</v>
      </c>
      <c r="P57" s="46">
        <f>IFERROR(SEARCH("@",C57),0)</f>
        <v>0</v>
      </c>
      <c r="Q57" s="46"/>
      <c r="R57" s="46"/>
      <c r="S57" s="35"/>
      <c r="T57" s="35"/>
      <c r="U57" s="14"/>
      <c r="V57" s="14"/>
      <c r="AA57" s="8">
        <f t="shared" si="18"/>
        <v>1</v>
      </c>
    </row>
    <row r="58" spans="1:27" ht="25.5" customHeight="1" thickBot="1">
      <c r="A58" s="2"/>
      <c r="B58" s="81" t="s">
        <v>50</v>
      </c>
      <c r="C58" s="145"/>
      <c r="D58" s="146"/>
      <c r="E58" s="146"/>
      <c r="F58" s="146"/>
      <c r="G58" s="147"/>
      <c r="H58" s="91"/>
      <c r="I58" s="88"/>
      <c r="J58" s="55" t="s">
        <v>51</v>
      </c>
      <c r="K58" s="51" t="str">
        <f>IF(TRIM(C58)="","未記入",IF(O58&gt;20,"×",IF(O58&lt;5,"×","○")))</f>
        <v>未記入</v>
      </c>
      <c r="L58" s="48" t="str">
        <f>IF(O58&gt;20,"5文字以上２０文字以内で記入してください",IF(O58&lt;5,IF(O58=0,"","5文字以上２０文字以内で記入してください"),""))</f>
        <v/>
      </c>
      <c r="M58" s="46"/>
      <c r="N58" s="46"/>
      <c r="O58" s="46">
        <f>LENB(C58)</f>
        <v>0</v>
      </c>
      <c r="P58" s="46"/>
      <c r="Q58" s="46"/>
      <c r="R58" s="46"/>
      <c r="S58" s="35"/>
      <c r="T58" s="35"/>
      <c r="U58" s="14"/>
      <c r="V58" s="14"/>
      <c r="AA58" s="8">
        <f t="shared" si="18"/>
        <v>1</v>
      </c>
    </row>
    <row r="59" spans="1:27" ht="14.25" thickTop="1">
      <c r="A59" s="11"/>
      <c r="B59" s="12"/>
      <c r="C59" s="12"/>
      <c r="D59" s="109"/>
      <c r="E59" s="83"/>
      <c r="F59" s="83"/>
      <c r="G59" s="83"/>
      <c r="H59" s="83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35"/>
      <c r="T59" s="35"/>
      <c r="U59" s="14"/>
      <c r="V59" s="14"/>
    </row>
    <row r="60" spans="1:27" ht="14.25">
      <c r="A60" s="20"/>
      <c r="B60" s="124" t="s">
        <v>52</v>
      </c>
      <c r="C60" s="124"/>
      <c r="D60" s="124"/>
      <c r="E60" s="124"/>
      <c r="F60" s="124"/>
      <c r="G60" s="124"/>
      <c r="H60" s="18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35"/>
      <c r="T60" s="35"/>
      <c r="U60" s="14"/>
      <c r="V60" s="14"/>
    </row>
    <row r="61" spans="1:27" ht="14.25">
      <c r="A61" s="20"/>
      <c r="B61" s="124" t="s">
        <v>53</v>
      </c>
      <c r="C61" s="124"/>
      <c r="D61" s="124"/>
      <c r="E61" s="124"/>
      <c r="F61" s="124"/>
      <c r="G61" s="124"/>
      <c r="H61" s="18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35"/>
      <c r="T61" s="35"/>
      <c r="U61" s="14"/>
      <c r="V61" s="14"/>
    </row>
    <row r="62" spans="1:27" ht="14.25">
      <c r="A62" s="20"/>
      <c r="B62" s="124" t="s">
        <v>54</v>
      </c>
      <c r="C62" s="124"/>
      <c r="D62" s="124"/>
      <c r="E62" s="124"/>
      <c r="F62" s="124"/>
      <c r="G62" s="124"/>
      <c r="H62" s="1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35"/>
      <c r="T62" s="35"/>
      <c r="U62" s="14"/>
      <c r="V62" s="14"/>
    </row>
    <row r="63" spans="1:27" ht="14.25">
      <c r="A63" s="20"/>
      <c r="B63" s="124" t="s">
        <v>55</v>
      </c>
      <c r="C63" s="124"/>
      <c r="D63" s="124"/>
      <c r="E63" s="124"/>
      <c r="F63" s="124"/>
      <c r="G63" s="124"/>
      <c r="H63" s="18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35"/>
      <c r="T63" s="35"/>
      <c r="U63" s="14"/>
      <c r="V63" s="14"/>
    </row>
    <row r="64" spans="1:27" ht="14.25">
      <c r="A64" s="20"/>
      <c r="B64" s="124" t="s">
        <v>56</v>
      </c>
      <c r="C64" s="124"/>
      <c r="D64" s="124"/>
      <c r="E64" s="124"/>
      <c r="F64" s="124"/>
      <c r="G64" s="124"/>
      <c r="H64" s="18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35"/>
      <c r="T64" s="35"/>
      <c r="U64" s="14"/>
      <c r="V64" s="14"/>
    </row>
    <row r="65" spans="1:27" ht="14.25">
      <c r="A65" s="20"/>
      <c r="B65" s="159" t="s">
        <v>57</v>
      </c>
      <c r="C65" s="159"/>
      <c r="D65" s="159"/>
      <c r="E65" s="159"/>
      <c r="F65" s="159"/>
      <c r="G65" s="159"/>
      <c r="H65" s="102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35"/>
      <c r="T65" s="35"/>
      <c r="U65" s="14"/>
      <c r="V65" s="14"/>
    </row>
    <row r="66" spans="1:27" ht="14.25">
      <c r="A66" s="20"/>
      <c r="B66" s="159" t="s">
        <v>58</v>
      </c>
      <c r="C66" s="159"/>
      <c r="D66" s="159"/>
      <c r="E66" s="159"/>
      <c r="F66" s="159"/>
      <c r="G66" s="159"/>
      <c r="H66" s="102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35"/>
      <c r="T66" s="35"/>
      <c r="U66" s="14"/>
      <c r="V66" s="14"/>
    </row>
    <row r="67" spans="1:27" ht="14.25">
      <c r="A67" s="20"/>
      <c r="B67" s="124" t="s">
        <v>59</v>
      </c>
      <c r="C67" s="124"/>
      <c r="D67" s="124"/>
      <c r="E67" s="124"/>
      <c r="F67" s="124"/>
      <c r="G67" s="124"/>
      <c r="H67" s="18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35"/>
      <c r="T67" s="35"/>
      <c r="U67" s="14"/>
      <c r="V67" s="14"/>
    </row>
    <row r="68" spans="1:27" ht="14.25">
      <c r="A68" s="20"/>
      <c r="B68" s="125" t="s">
        <v>60</v>
      </c>
      <c r="C68" s="125"/>
      <c r="D68" s="125"/>
      <c r="E68" s="125"/>
      <c r="F68" s="125"/>
      <c r="G68" s="125"/>
      <c r="H68" s="18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35"/>
      <c r="T68" s="35"/>
      <c r="U68" s="14"/>
      <c r="V68" s="14"/>
    </row>
    <row r="69" spans="1:27" ht="14.25" customHeight="1">
      <c r="A69" s="20"/>
      <c r="B69" s="125" t="s">
        <v>61</v>
      </c>
      <c r="C69" s="125"/>
      <c r="D69" s="125"/>
      <c r="E69" s="125"/>
      <c r="F69" s="125"/>
      <c r="G69" s="125"/>
      <c r="H69" s="119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35"/>
      <c r="T69" s="35"/>
      <c r="U69" s="14"/>
      <c r="V69" s="14"/>
    </row>
    <row r="70" spans="1:27" ht="14.25">
      <c r="A70" s="20"/>
      <c r="B70" s="125" t="s">
        <v>62</v>
      </c>
      <c r="C70" s="125"/>
      <c r="D70" s="125"/>
      <c r="E70" s="125"/>
      <c r="F70" s="125"/>
      <c r="G70" s="125"/>
      <c r="H70" s="119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35"/>
      <c r="T70" s="35"/>
      <c r="U70" s="14"/>
      <c r="V70" s="14"/>
    </row>
    <row r="71" spans="1:27" ht="14.25">
      <c r="A71" s="20"/>
      <c r="B71" s="125" t="s">
        <v>63</v>
      </c>
      <c r="C71" s="125"/>
      <c r="D71" s="125"/>
      <c r="E71" s="125"/>
      <c r="F71" s="125"/>
      <c r="G71" s="125"/>
      <c r="H71" s="119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35"/>
      <c r="T71" s="35"/>
      <c r="U71" s="14"/>
      <c r="V71" s="14"/>
    </row>
    <row r="72" spans="1:27" ht="14.25">
      <c r="A72" s="20"/>
      <c r="B72" s="125" t="s">
        <v>64</v>
      </c>
      <c r="C72" s="125"/>
      <c r="D72" s="125"/>
      <c r="E72" s="125"/>
      <c r="F72" s="125"/>
      <c r="G72" s="125"/>
      <c r="H72" s="119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35"/>
      <c r="T72" s="35"/>
      <c r="U72" s="14"/>
      <c r="V72" s="14"/>
    </row>
    <row r="73" spans="1:27" ht="14.25">
      <c r="A73" s="20"/>
      <c r="B73" s="124" t="s">
        <v>65</v>
      </c>
      <c r="C73" s="124"/>
      <c r="D73" s="124"/>
      <c r="E73" s="124"/>
      <c r="F73" s="124"/>
      <c r="G73" s="124"/>
      <c r="H73" s="18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35"/>
      <c r="T73" s="35"/>
      <c r="U73" s="14"/>
      <c r="V73" s="14"/>
    </row>
    <row r="74" spans="1:27" ht="14.25">
      <c r="A74" s="20"/>
      <c r="B74" s="124" t="s">
        <v>66</v>
      </c>
      <c r="C74" s="124"/>
      <c r="D74" s="124"/>
      <c r="E74" s="124"/>
      <c r="F74" s="124"/>
      <c r="G74" s="124"/>
      <c r="H74" s="18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35"/>
      <c r="T74" s="35"/>
      <c r="U74" s="14"/>
      <c r="V74" s="14"/>
    </row>
    <row r="75" spans="1:27" ht="25.5">
      <c r="A75" s="20"/>
      <c r="B75" s="114" t="str">
        <f>IF(AA75&gt;0,"未記入または記入内容に誤りがあります。",IF('20施設以上'!Y484&gt;0,"「20施設以上」のシートに誤りがあります。",""))</f>
        <v>未記入または記入内容に誤りがあります。</v>
      </c>
      <c r="C75" s="2"/>
      <c r="D75" s="2"/>
      <c r="E75" s="2"/>
      <c r="F75" s="2"/>
      <c r="G75" s="2"/>
      <c r="H75" s="2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35"/>
      <c r="T75" s="35"/>
      <c r="U75" s="14"/>
      <c r="V75" s="14"/>
      <c r="AA75" s="1">
        <f>SUM(AA1:AA74)</f>
        <v>13</v>
      </c>
    </row>
    <row r="76" spans="1:27">
      <c r="A76" s="2"/>
      <c r="B76" s="2"/>
      <c r="C76" s="2"/>
      <c r="D76" s="45"/>
      <c r="E76" s="13"/>
      <c r="F76" s="13"/>
      <c r="G76" s="13"/>
      <c r="H76" s="13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35"/>
      <c r="T76" s="35"/>
      <c r="U76" s="14"/>
      <c r="V76" s="14"/>
    </row>
  </sheetData>
  <sheetProtection password="EB7D" sheet="1" objects="1" scenarios="1"/>
  <protectedRanges>
    <protectedRange sqref="F5:G5 B18 B22:G41" name="範囲2"/>
    <protectedRange sqref="B48:G48" name="範囲3"/>
    <protectedRange sqref="C51:G58" name="範囲5"/>
    <protectedRange sqref="E8:E10 D8:D12 F8:G12" name="範囲7"/>
    <protectedRange sqref="D13" name="範囲8"/>
  </protectedRanges>
  <mergeCells count="39">
    <mergeCell ref="B60:G60"/>
    <mergeCell ref="B66:G66"/>
    <mergeCell ref="B67:G67"/>
    <mergeCell ref="B68:G68"/>
    <mergeCell ref="E48:G48"/>
    <mergeCell ref="C51:G51"/>
    <mergeCell ref="C52:G52"/>
    <mergeCell ref="C53:G53"/>
    <mergeCell ref="C54:G54"/>
    <mergeCell ref="C48:D48"/>
    <mergeCell ref="B61:G61"/>
    <mergeCell ref="B62:G62"/>
    <mergeCell ref="B63:G63"/>
    <mergeCell ref="B64:G64"/>
    <mergeCell ref="B65:G65"/>
    <mergeCell ref="C55:G55"/>
    <mergeCell ref="C56:G56"/>
    <mergeCell ref="C57:G57"/>
    <mergeCell ref="C58:G58"/>
    <mergeCell ref="A1:G1"/>
    <mergeCell ref="D8:G8"/>
    <mergeCell ref="D9:G9"/>
    <mergeCell ref="D10:G10"/>
    <mergeCell ref="E47:G47"/>
    <mergeCell ref="A15:G15"/>
    <mergeCell ref="C47:D47"/>
    <mergeCell ref="L46:M46"/>
    <mergeCell ref="E11:F13"/>
    <mergeCell ref="J11:M12"/>
    <mergeCell ref="J13:M13"/>
    <mergeCell ref="J4:M10"/>
    <mergeCell ref="L45:M45"/>
    <mergeCell ref="F5:G5"/>
    <mergeCell ref="B74:G74"/>
    <mergeCell ref="B69:G69"/>
    <mergeCell ref="B70:G70"/>
    <mergeCell ref="B71:G71"/>
    <mergeCell ref="B72:G72"/>
    <mergeCell ref="B73:G73"/>
  </mergeCells>
  <phoneticPr fontId="1"/>
  <conditionalFormatting sqref="K18">
    <cfRule type="expression" dxfId="113" priority="31">
      <formula>$K$18="×"</formula>
    </cfRule>
    <cfRule type="expression" dxfId="112" priority="60">
      <formula>$K$18="未記入"</formula>
    </cfRule>
  </conditionalFormatting>
  <conditionalFormatting sqref="K19">
    <cfRule type="expression" dxfId="111" priority="59">
      <formula>$K$19="未記入"</formula>
    </cfRule>
  </conditionalFormatting>
  <conditionalFormatting sqref="J22:M41">
    <cfRule type="expression" dxfId="110" priority="57">
      <formula>J22="未記入"</formula>
    </cfRule>
    <cfRule type="expression" dxfId="109" priority="58">
      <formula>J22="☓"</formula>
    </cfRule>
  </conditionalFormatting>
  <conditionalFormatting sqref="K51:L58">
    <cfRule type="expression" dxfId="108" priority="54">
      <formula>K51="未記入"</formula>
    </cfRule>
  </conditionalFormatting>
  <conditionalFormatting sqref="K47">
    <cfRule type="expression" dxfId="107" priority="51">
      <formula>$K$47="未選択"</formula>
    </cfRule>
  </conditionalFormatting>
  <conditionalFormatting sqref="F23:H41">
    <cfRule type="expression" dxfId="106" priority="49" stopIfTrue="1">
      <formula>$B$48="希望しない"</formula>
    </cfRule>
  </conditionalFormatting>
  <conditionalFormatting sqref="C48">
    <cfRule type="expression" dxfId="105" priority="48" stopIfTrue="1">
      <formula>$B$48&lt;&gt;"既存グループIDを利用"</formula>
    </cfRule>
  </conditionalFormatting>
  <conditionalFormatting sqref="E48:F48 H48">
    <cfRule type="expression" dxfId="104" priority="42">
      <formula>$B$48="既存グループIDを利用"</formula>
    </cfRule>
    <cfRule type="expression" dxfId="103" priority="47">
      <formula>$B$48="希望しない"</formula>
    </cfRule>
  </conditionalFormatting>
  <conditionalFormatting sqref="K49">
    <cfRule type="expression" dxfId="102" priority="25">
      <formula>$K$49="☓"</formula>
    </cfRule>
    <cfRule type="expression" dxfId="101" priority="46">
      <formula>$K$49="未選択"</formula>
    </cfRule>
  </conditionalFormatting>
  <conditionalFormatting sqref="L46:M46">
    <cfRule type="expression" dxfId="100" priority="45">
      <formula>$L$46&lt;&gt;"○"</formula>
    </cfRule>
  </conditionalFormatting>
  <conditionalFormatting sqref="F23:H39">
    <cfRule type="expression" dxfId="99" priority="44" stopIfTrue="1">
      <formula>$B$48="希望しない"</formula>
    </cfRule>
  </conditionalFormatting>
  <conditionalFormatting sqref="F41:H41">
    <cfRule type="expression" dxfId="98" priority="43" stopIfTrue="1">
      <formula>$B$48="希望しない"</formula>
    </cfRule>
  </conditionalFormatting>
  <conditionalFormatting sqref="K17">
    <cfRule type="expression" dxfId="97" priority="38">
      <formula>$K$17="未記入"</formula>
    </cfRule>
  </conditionalFormatting>
  <conditionalFormatting sqref="K16">
    <cfRule type="expression" dxfId="96" priority="32">
      <formula>$K$16="×"</formula>
    </cfRule>
    <cfRule type="expression" dxfId="95" priority="33">
      <formula>$K$16="未記入"</formula>
    </cfRule>
  </conditionalFormatting>
  <conditionalFormatting sqref="F26:H26">
    <cfRule type="expression" dxfId="94" priority="23" stopIfTrue="1">
      <formula>$B$48="希望しない"</formula>
    </cfRule>
  </conditionalFormatting>
  <conditionalFormatting sqref="F22:H41">
    <cfRule type="expression" dxfId="93" priority="22" stopIfTrue="1">
      <formula>$B$48="希望しない"</formula>
    </cfRule>
  </conditionalFormatting>
  <conditionalFormatting sqref="F30:H30">
    <cfRule type="expression" dxfId="92" priority="21" stopIfTrue="1">
      <formula>$B$48="希望しない"</formula>
    </cfRule>
  </conditionalFormatting>
  <conditionalFormatting sqref="J11:M12">
    <cfRule type="expression" dxfId="91" priority="19">
      <formula>$J$11=""</formula>
    </cfRule>
    <cfRule type="expression" dxfId="90" priority="20">
      <formula>$J$11&lt;&gt;""</formula>
    </cfRule>
  </conditionalFormatting>
  <conditionalFormatting sqref="K51">
    <cfRule type="expression" dxfId="89" priority="18">
      <formula>K51="×"</formula>
    </cfRule>
  </conditionalFormatting>
  <conditionalFormatting sqref="K48">
    <cfRule type="expression" dxfId="88" priority="17">
      <formula>K48="未記入"</formula>
    </cfRule>
  </conditionalFormatting>
  <conditionalFormatting sqref="K48">
    <cfRule type="expression" dxfId="87" priority="16">
      <formula>K48="×"</formula>
    </cfRule>
  </conditionalFormatting>
  <conditionalFormatting sqref="K52">
    <cfRule type="expression" dxfId="86" priority="15">
      <formula>K52="×"</formula>
    </cfRule>
  </conditionalFormatting>
  <conditionalFormatting sqref="L48">
    <cfRule type="expression" dxfId="85" priority="14">
      <formula>L48="未記入"</formula>
    </cfRule>
  </conditionalFormatting>
  <conditionalFormatting sqref="K58">
    <cfRule type="expression" dxfId="84" priority="13">
      <formula>K58="×"</formula>
    </cfRule>
  </conditionalFormatting>
  <conditionalFormatting sqref="K57">
    <cfRule type="expression" dxfId="83" priority="12">
      <formula>K57="×"</formula>
    </cfRule>
  </conditionalFormatting>
  <conditionalFormatting sqref="N22:N41">
    <cfRule type="expression" dxfId="82" priority="1">
      <formula>N22="未記入"</formula>
    </cfRule>
    <cfRule type="expression" dxfId="81" priority="2">
      <formula>N22="☓"</formula>
    </cfRule>
  </conditionalFormatting>
  <dataValidations count="15">
    <dataValidation type="list" allowBlank="1" showInputMessage="1" showErrorMessage="1" error="「希望する」_x000a_「希望しない」_x000a_「既存グループIDを利用」_x000a_のいずれかを選択してください。" sqref="B48" xr:uid="{00000000-0002-0000-0000-000000000000}">
      <formula1>"希望する,希望しない,既存グループIDを利用"</formula1>
    </dataValidation>
    <dataValidation type="list" allowBlank="1" showInputMessage="1" showErrorMessage="1" error="「電力量・請求情報」_x000a_「電力量のみ」_x000a_のいずれかを選択してください。" sqref="E48:F48" xr:uid="{00000000-0002-0000-0000-000001000000}">
      <formula1>"電力量・請求情報,電力量情報のみ"</formula1>
    </dataValidation>
    <dataValidation type="list" allowBlank="1" showInputMessage="1" showErrorMessage="1" error="「電力量・請求情報」_x000a_「電力量のみ」_x000a_のいずれかを選択してください。" sqref="E22:E41" xr:uid="{00000000-0002-0000-0000-000002000000}">
      <formula1>",電力量・請求情報,電力量情報のみ"</formula1>
    </dataValidation>
    <dataValidation imeMode="disabled" allowBlank="1" showInputMessage="1" showErrorMessage="1" sqref="C54 C56" xr:uid="{00000000-0002-0000-0000-000003000000}"/>
    <dataValidation type="list" allowBlank="1" showInputMessage="1" showErrorMessage="1" error="「追加する」_x000a_「追加しない」_x000a_のいずれかを選択してください。" sqref="F22:F41" xr:uid="{00000000-0002-0000-0000-000004000000}">
      <formula1>"追加する,追加しない"</formula1>
    </dataValidation>
    <dataValidation type="textLength" imeMode="disabled" operator="equal" allowBlank="1" showInputMessage="1" showErrorMessage="1" error="22桁の数字で入力してください。" sqref="B24:B41" xr:uid="{00000000-0002-0000-0000-000005000000}">
      <formula1>22</formula1>
    </dataValidation>
    <dataValidation type="textLength" imeMode="disabled" operator="equal" allowBlank="1" showInputMessage="1" showErrorMessage="1" error="8桁の英数字で入力してください。" sqref="C26:C41 C24" xr:uid="{00000000-0002-0000-0000-000006000000}">
      <formula1>8</formula1>
    </dataValidation>
    <dataValidation type="date" imeMode="disabled" allowBlank="1" showInputMessage="1" showErrorMessage="1" error="有効な日付を入力してください。" sqref="B18 F5 H5" xr:uid="{00000000-0002-0000-0000-000007000000}">
      <formula1>42736</formula1>
      <formula2>54788</formula2>
    </dataValidation>
    <dataValidation type="textLength" operator="lessThanOrEqual" allowBlank="1" showInputMessage="1" showErrorMessage="1" error="60文字以内で入力してください。" sqref="C51:F52" xr:uid="{00000000-0002-0000-0000-000008000000}">
      <formula1>60</formula1>
    </dataValidation>
    <dataValidation type="textLength" imeMode="disabled" operator="lessThanOrEqual" allowBlank="1" showInputMessage="1" showErrorMessage="1" error="12文字以内の英数字で入力してください。" sqref="C48:D48" xr:uid="{00000000-0002-0000-0000-000009000000}">
      <formula1>12</formula1>
    </dataValidation>
    <dataValidation type="textLength" imeMode="disabled" operator="equal" allowBlank="1" showInputMessage="1" showErrorMessage="1" error="22文字の数字で入力してください。" sqref="B22:B23" xr:uid="{00000000-0002-0000-0000-00000A000000}">
      <formula1>22</formula1>
    </dataValidation>
    <dataValidation type="textLength" imeMode="disabled" operator="equal" allowBlank="1" showInputMessage="1" showErrorMessage="1" error="8文字の英数字で入力してください。" sqref="C22:C23 C25" xr:uid="{00000000-0002-0000-0000-00000B000000}">
      <formula1>8</formula1>
    </dataValidation>
    <dataValidation type="custom" operator="lessThanOrEqual" allowBlank="1" showInputMessage="1" showErrorMessage="1" error="メールアドレスであるか確認してください。_x000a_" sqref="C57:F57" xr:uid="{00000000-0002-0000-0000-00000C000000}">
      <formula1>ISERROR(FIND("@",C57))=FALSE</formula1>
    </dataValidation>
    <dataValidation allowBlank="1" showInputMessage="1" showErrorMessage="1" error="「追加する」_x000a_「追加しない」_x000a_のいずれかを選択してください。" sqref="G22:G41" xr:uid="{00000000-0002-0000-0000-00000D000000}"/>
    <dataValidation type="textLength" imeMode="disabled" allowBlank="1" showInputMessage="1" showErrorMessage="1" error="5文字から20文字で入力してください。" promptTitle="半角英数字のみ" prompt="半角英数字の5文字以上20文字以下でご記入ください" sqref="C58:G58" xr:uid="{00000000-0002-0000-0000-00000E000000}">
      <formula1>5</formula1>
      <formula2>20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colBreaks count="1" manualBreakCount="1">
    <brk id="8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84"/>
  <sheetViews>
    <sheetView view="pageBreakPreview" zoomScale="70" zoomScaleNormal="85" zoomScaleSheetLayoutView="70" workbookViewId="0">
      <selection activeCell="B4" sqref="B4"/>
    </sheetView>
  </sheetViews>
  <sheetFormatPr defaultColWidth="9" defaultRowHeight="13.5"/>
  <cols>
    <col min="1" max="1" width="8.375" style="1" customWidth="1"/>
    <col min="2" max="2" width="40.125" style="1" customWidth="1"/>
    <col min="3" max="3" width="16" style="1" customWidth="1"/>
    <col min="4" max="4" width="45.25" style="1" customWidth="1"/>
    <col min="5" max="5" width="24.375" style="1" bestFit="1" customWidth="1"/>
    <col min="6" max="6" width="28" style="1" bestFit="1" customWidth="1"/>
    <col min="7" max="7" width="31" style="1" customWidth="1"/>
    <col min="8" max="8" width="3.875" style="1" customWidth="1"/>
    <col min="9" max="9" width="9" style="1"/>
    <col min="10" max="10" width="21.75" style="1" bestFit="1" customWidth="1"/>
    <col min="11" max="11" width="12.125" style="1" bestFit="1" customWidth="1"/>
    <col min="12" max="12" width="11.25" style="1" bestFit="1" customWidth="1"/>
    <col min="13" max="13" width="19.625" style="1" bestFit="1" customWidth="1"/>
    <col min="14" max="14" width="9" style="1"/>
    <col min="15" max="27" width="9" style="1" hidden="1" customWidth="1"/>
    <col min="28" max="34" width="9" style="1" customWidth="1"/>
    <col min="35" max="16384" width="9" style="1"/>
  </cols>
  <sheetData>
    <row r="1" spans="1:25" ht="20.100000000000001" customHeight="1">
      <c r="A1" s="40" t="str">
        <f>IF(Y484&gt;0,"記入内容に誤りがあります。","")</f>
        <v/>
      </c>
      <c r="B1" s="28"/>
      <c r="C1" s="28"/>
      <c r="D1" s="2"/>
      <c r="E1" s="2"/>
      <c r="G1" s="2"/>
      <c r="I1" s="46"/>
      <c r="J1" s="47" t="s">
        <v>31</v>
      </c>
      <c r="K1" s="47" t="s">
        <v>32</v>
      </c>
      <c r="L1" s="168"/>
      <c r="M1" s="169"/>
      <c r="N1" s="46"/>
      <c r="S1" s="38"/>
      <c r="T1" s="38"/>
      <c r="U1" s="29"/>
    </row>
    <row r="2" spans="1:25" ht="16.5" customHeight="1">
      <c r="A2" s="2" t="s">
        <v>67</v>
      </c>
      <c r="B2" s="2"/>
      <c r="C2" s="28"/>
      <c r="D2" s="2"/>
      <c r="E2" s="2"/>
      <c r="G2" s="2"/>
      <c r="I2" s="46"/>
      <c r="J2" s="47">
        <f>COUNTIF(J4:J483,"○")</f>
        <v>0</v>
      </c>
      <c r="K2" s="47">
        <f>U483</f>
        <v>0</v>
      </c>
      <c r="L2" s="170"/>
      <c r="M2" s="171"/>
      <c r="N2" s="46"/>
      <c r="S2" s="38"/>
      <c r="T2" s="38"/>
      <c r="U2" s="29"/>
      <c r="W2" s="8"/>
      <c r="X2" s="8"/>
      <c r="Y2" s="8">
        <f t="shared" ref="Y2:Y4" si="0">SUM(V2:X2)</f>
        <v>0</v>
      </c>
    </row>
    <row r="3" spans="1:25" ht="51" customHeight="1" thickBot="1">
      <c r="A3" s="16" t="s">
        <v>15</v>
      </c>
      <c r="B3" s="31" t="s">
        <v>68</v>
      </c>
      <c r="C3" s="31" t="s">
        <v>69</v>
      </c>
      <c r="D3" s="31" t="s">
        <v>18</v>
      </c>
      <c r="E3" s="31" t="s">
        <v>70</v>
      </c>
      <c r="F3" s="31" t="s">
        <v>71</v>
      </c>
      <c r="G3" s="112" t="s">
        <v>21</v>
      </c>
      <c r="H3" s="30"/>
      <c r="I3" s="46"/>
      <c r="J3" s="47" t="s">
        <v>22</v>
      </c>
      <c r="K3" s="47" t="s">
        <v>23</v>
      </c>
      <c r="L3" s="47" t="s">
        <v>24</v>
      </c>
      <c r="M3" s="47" t="s">
        <v>25</v>
      </c>
      <c r="N3" s="46"/>
      <c r="S3" s="38"/>
      <c r="T3" s="38"/>
      <c r="U3" s="29"/>
    </row>
    <row r="4" spans="1:25" ht="15" thickTop="1">
      <c r="A4" s="39">
        <v>21</v>
      </c>
      <c r="B4" s="65"/>
      <c r="C4" s="66"/>
      <c r="D4" s="66"/>
      <c r="E4" s="67"/>
      <c r="F4" s="68"/>
      <c r="G4" s="66"/>
      <c r="H4" s="89"/>
      <c r="I4" s="88"/>
      <c r="J4" s="47" t="str">
        <f>IF(TRIM(B4)&amp;TRIM(C4)="","",IF(Q4+R4=0,"○","☓"))</f>
        <v/>
      </c>
      <c r="K4" s="47" t="str">
        <f t="shared" ref="K4:K67" si="1">IF($J4&lt;&gt;"",IF(TRIM(D4)="","未記入","○"),IF(TRIM(D4)="","","☓"))</f>
        <v/>
      </c>
      <c r="L4" s="47" t="str">
        <f t="shared" ref="L4:L67" si="2">IF(J4&lt;&gt;"",IF(TRIM(E4)="","未記入",S4),IF(TRIM(E4)="","","☓"))</f>
        <v/>
      </c>
      <c r="M4" s="47" t="str">
        <f>IF($J4&lt;&gt;"",IF(いんふぉ・EnneSmart利用開始申込書!$B$48="希望しない","",IF(TRIM(F4)="","未記入",T4)),IF(TRIM(F4)="","","☓"))</f>
        <v/>
      </c>
      <c r="N4" s="46"/>
      <c r="O4" s="46">
        <f>LEN(B4)</f>
        <v>0</v>
      </c>
      <c r="P4" s="46">
        <f>LEN(C4)</f>
        <v>0</v>
      </c>
      <c r="Q4" s="46">
        <f>IF(O4=22,0,IF(O4=0,0,1))</f>
        <v>0</v>
      </c>
      <c r="R4" s="46">
        <f>IF(P4=8,0,IF(P4=0,0,1))</f>
        <v>0</v>
      </c>
      <c r="S4" s="35" t="str">
        <f t="shared" ref="S4" si="3">IF(E4="電力量・請求情報","○",IF(E4="電力量情報のみ","○","☓"))</f>
        <v>☓</v>
      </c>
      <c r="T4" s="35" t="str">
        <f>IF(F4="追加する","○",IF(F4="追加しない","○","☓"))</f>
        <v>☓</v>
      </c>
      <c r="U4" s="14">
        <f>IF(J4="○",A4,0)</f>
        <v>0</v>
      </c>
      <c r="V4" s="8">
        <f>IF(K4="",0,IF(K4="○",0,1))</f>
        <v>0</v>
      </c>
      <c r="W4" s="8">
        <f>IF(L4="",0,IF(L4="○",0,1))</f>
        <v>0</v>
      </c>
      <c r="X4" s="8">
        <f>IF(M4="",0,IF(M4="○",0,1))</f>
        <v>0</v>
      </c>
      <c r="Y4" s="8">
        <f t="shared" si="0"/>
        <v>0</v>
      </c>
    </row>
    <row r="5" spans="1:25" ht="14.25">
      <c r="A5" s="39">
        <v>22</v>
      </c>
      <c r="B5" s="62"/>
      <c r="C5" s="44"/>
      <c r="D5" s="44"/>
      <c r="E5" s="17"/>
      <c r="F5" s="60"/>
      <c r="G5" s="44"/>
      <c r="H5" s="89"/>
      <c r="I5" s="88"/>
      <c r="J5" s="47" t="str">
        <f t="shared" ref="J5:J68" si="4">IF(TRIM(B5)&amp;TRIM(C5)="","",IF(Q5+R5=0,"○","☓"))</f>
        <v/>
      </c>
      <c r="K5" s="47" t="str">
        <f t="shared" si="1"/>
        <v/>
      </c>
      <c r="L5" s="47" t="str">
        <f t="shared" si="2"/>
        <v/>
      </c>
      <c r="M5" s="47" t="str">
        <f>IF($J5&lt;&gt;"",IF(いんふぉ・EnneSmart利用開始申込書!$B$48="希望しない","",IF(TRIM(F5)="","未記入",T5)),IF(TRIM(F5)="","","☓"))</f>
        <v/>
      </c>
      <c r="N5" s="46"/>
      <c r="O5" s="46">
        <f t="shared" ref="O5:O68" si="5">LEN(B5)</f>
        <v>0</v>
      </c>
      <c r="P5" s="46">
        <f t="shared" ref="P5:P68" si="6">LEN(C5)</f>
        <v>0</v>
      </c>
      <c r="Q5" s="46">
        <f t="shared" ref="Q5:Q68" si="7">IF(O5=22,0,IF(O5=0,0,1))</f>
        <v>0</v>
      </c>
      <c r="R5" s="46">
        <f t="shared" ref="R5:R68" si="8">IF(P5=8,0,IF(P5=0,0,1))</f>
        <v>0</v>
      </c>
      <c r="S5" s="35" t="str">
        <f t="shared" ref="S5:S68" si="9">IF(E5="電力量・請求情報","○",IF(E5="電力量情報のみ","○","☓"))</f>
        <v>☓</v>
      </c>
      <c r="T5" s="35" t="str">
        <f t="shared" ref="T5:T68" si="10">IF(F5="追加する","○",IF(F5="追加しない","○","☓"))</f>
        <v>☓</v>
      </c>
      <c r="U5" s="14">
        <f>IF(J5="○",A5,U4)</f>
        <v>0</v>
      </c>
      <c r="V5" s="8">
        <f t="shared" ref="V5:V68" si="11">IF(K5="",0,IF(K5="○",0,1))</f>
        <v>0</v>
      </c>
      <c r="W5" s="8">
        <f t="shared" ref="W5:W68" si="12">IF(L5="",0,IF(L5="○",0,1))</f>
        <v>0</v>
      </c>
      <c r="X5" s="8">
        <f t="shared" ref="X5:X68" si="13">IF(M5="",0,IF(M5="○",0,1))</f>
        <v>0</v>
      </c>
      <c r="Y5" s="8">
        <f t="shared" ref="Y5:Y68" si="14">SUM(V5:X5)</f>
        <v>0</v>
      </c>
    </row>
    <row r="6" spans="1:25" ht="14.25">
      <c r="A6" s="39">
        <v>23</v>
      </c>
      <c r="B6" s="62"/>
      <c r="C6" s="44"/>
      <c r="D6" s="44"/>
      <c r="E6" s="17"/>
      <c r="F6" s="60"/>
      <c r="G6" s="44"/>
      <c r="H6" s="89"/>
      <c r="I6" s="88"/>
      <c r="J6" s="47" t="str">
        <f t="shared" si="4"/>
        <v/>
      </c>
      <c r="K6" s="47" t="str">
        <f t="shared" si="1"/>
        <v/>
      </c>
      <c r="L6" s="47" t="str">
        <f t="shared" si="2"/>
        <v/>
      </c>
      <c r="M6" s="47" t="str">
        <f>IF($J6&lt;&gt;"",IF(いんふぉ・EnneSmart利用開始申込書!$B$48="希望しない","",IF(TRIM(F6)="","未記入",T6)),IF(TRIM(F6)="","","☓"))</f>
        <v/>
      </c>
      <c r="N6" s="46"/>
      <c r="O6" s="46">
        <f t="shared" si="5"/>
        <v>0</v>
      </c>
      <c r="P6" s="46">
        <f t="shared" si="6"/>
        <v>0</v>
      </c>
      <c r="Q6" s="46">
        <f t="shared" si="7"/>
        <v>0</v>
      </c>
      <c r="R6" s="46">
        <f t="shared" si="8"/>
        <v>0</v>
      </c>
      <c r="S6" s="35" t="str">
        <f t="shared" si="9"/>
        <v>☓</v>
      </c>
      <c r="T6" s="35" t="str">
        <f t="shared" si="10"/>
        <v>☓</v>
      </c>
      <c r="U6" s="14">
        <f t="shared" ref="U6:U69" si="15">IF(J6="○",A6,U5)</f>
        <v>0</v>
      </c>
      <c r="V6" s="8">
        <f t="shared" si="11"/>
        <v>0</v>
      </c>
      <c r="W6" s="8">
        <f t="shared" si="12"/>
        <v>0</v>
      </c>
      <c r="X6" s="8">
        <f t="shared" si="13"/>
        <v>0</v>
      </c>
      <c r="Y6" s="8">
        <f t="shared" si="14"/>
        <v>0</v>
      </c>
    </row>
    <row r="7" spans="1:25" ht="14.25">
      <c r="A7" s="39">
        <v>24</v>
      </c>
      <c r="B7" s="62"/>
      <c r="C7" s="44"/>
      <c r="D7" s="44"/>
      <c r="E7" s="17"/>
      <c r="F7" s="60"/>
      <c r="G7" s="44"/>
      <c r="H7" s="89"/>
      <c r="I7" s="88"/>
      <c r="J7" s="47" t="str">
        <f t="shared" si="4"/>
        <v/>
      </c>
      <c r="K7" s="47" t="str">
        <f t="shared" si="1"/>
        <v/>
      </c>
      <c r="L7" s="47" t="str">
        <f t="shared" si="2"/>
        <v/>
      </c>
      <c r="M7" s="47" t="str">
        <f>IF($J7&lt;&gt;"",IF(いんふぉ・EnneSmart利用開始申込書!$B$48="希望しない","",IF(TRIM(F7)="","未記入",T7)),IF(TRIM(F7)="","","☓"))</f>
        <v/>
      </c>
      <c r="N7" s="46"/>
      <c r="O7" s="46">
        <f t="shared" si="5"/>
        <v>0</v>
      </c>
      <c r="P7" s="46">
        <f t="shared" si="6"/>
        <v>0</v>
      </c>
      <c r="Q7" s="46">
        <f t="shared" si="7"/>
        <v>0</v>
      </c>
      <c r="R7" s="46">
        <f t="shared" si="8"/>
        <v>0</v>
      </c>
      <c r="S7" s="35" t="str">
        <f t="shared" si="9"/>
        <v>☓</v>
      </c>
      <c r="T7" s="35" t="str">
        <f t="shared" si="10"/>
        <v>☓</v>
      </c>
      <c r="U7" s="14">
        <f t="shared" si="15"/>
        <v>0</v>
      </c>
      <c r="V7" s="8">
        <f t="shared" si="11"/>
        <v>0</v>
      </c>
      <c r="W7" s="8">
        <f t="shared" si="12"/>
        <v>0</v>
      </c>
      <c r="X7" s="8">
        <f t="shared" si="13"/>
        <v>0</v>
      </c>
      <c r="Y7" s="8">
        <f t="shared" si="14"/>
        <v>0</v>
      </c>
    </row>
    <row r="8" spans="1:25" ht="14.25">
      <c r="A8" s="39">
        <v>25</v>
      </c>
      <c r="B8" s="62"/>
      <c r="C8" s="44"/>
      <c r="D8" s="44"/>
      <c r="E8" s="17"/>
      <c r="F8" s="60"/>
      <c r="G8" s="44"/>
      <c r="H8" s="89"/>
      <c r="I8" s="88"/>
      <c r="J8" s="47" t="str">
        <f t="shared" si="4"/>
        <v/>
      </c>
      <c r="K8" s="47" t="str">
        <f t="shared" si="1"/>
        <v/>
      </c>
      <c r="L8" s="47" t="str">
        <f t="shared" si="2"/>
        <v/>
      </c>
      <c r="M8" s="47" t="str">
        <f>IF($J8&lt;&gt;"",IF(いんふぉ・EnneSmart利用開始申込書!$B$48="希望しない","",IF(TRIM(F8)="","未記入",T8)),IF(TRIM(F8)="","","☓"))</f>
        <v/>
      </c>
      <c r="N8" s="46"/>
      <c r="O8" s="46">
        <f t="shared" si="5"/>
        <v>0</v>
      </c>
      <c r="P8" s="46">
        <f t="shared" si="6"/>
        <v>0</v>
      </c>
      <c r="Q8" s="46">
        <f t="shared" si="7"/>
        <v>0</v>
      </c>
      <c r="R8" s="46">
        <f t="shared" si="8"/>
        <v>0</v>
      </c>
      <c r="S8" s="35" t="str">
        <f t="shared" si="9"/>
        <v>☓</v>
      </c>
      <c r="T8" s="35" t="str">
        <f t="shared" si="10"/>
        <v>☓</v>
      </c>
      <c r="U8" s="14">
        <f t="shared" si="15"/>
        <v>0</v>
      </c>
      <c r="V8" s="8">
        <f t="shared" si="11"/>
        <v>0</v>
      </c>
      <c r="W8" s="8">
        <f t="shared" si="12"/>
        <v>0</v>
      </c>
      <c r="X8" s="8">
        <f t="shared" si="13"/>
        <v>0</v>
      </c>
      <c r="Y8" s="8">
        <f t="shared" si="14"/>
        <v>0</v>
      </c>
    </row>
    <row r="9" spans="1:25" ht="14.25">
      <c r="A9" s="39">
        <v>26</v>
      </c>
      <c r="B9" s="62"/>
      <c r="C9" s="44"/>
      <c r="D9" s="44"/>
      <c r="E9" s="17"/>
      <c r="F9" s="60"/>
      <c r="G9" s="44"/>
      <c r="H9" s="89"/>
      <c r="I9" s="88"/>
      <c r="J9" s="47" t="str">
        <f t="shared" si="4"/>
        <v/>
      </c>
      <c r="K9" s="47" t="str">
        <f t="shared" si="1"/>
        <v/>
      </c>
      <c r="L9" s="47" t="str">
        <f t="shared" si="2"/>
        <v/>
      </c>
      <c r="M9" s="47" t="str">
        <f>IF($J9&lt;&gt;"",IF(いんふぉ・EnneSmart利用開始申込書!$B$48="希望しない","",IF(TRIM(F9)="","未記入",T9)),IF(TRIM(F9)="","","☓"))</f>
        <v/>
      </c>
      <c r="N9" s="46"/>
      <c r="O9" s="46">
        <f t="shared" si="5"/>
        <v>0</v>
      </c>
      <c r="P9" s="46">
        <f t="shared" si="6"/>
        <v>0</v>
      </c>
      <c r="Q9" s="46">
        <f t="shared" si="7"/>
        <v>0</v>
      </c>
      <c r="R9" s="46">
        <f t="shared" si="8"/>
        <v>0</v>
      </c>
      <c r="S9" s="35" t="str">
        <f t="shared" si="9"/>
        <v>☓</v>
      </c>
      <c r="T9" s="35" t="str">
        <f t="shared" si="10"/>
        <v>☓</v>
      </c>
      <c r="U9" s="14">
        <f t="shared" si="15"/>
        <v>0</v>
      </c>
      <c r="V9" s="8">
        <f t="shared" si="11"/>
        <v>0</v>
      </c>
      <c r="W9" s="8">
        <f t="shared" si="12"/>
        <v>0</v>
      </c>
      <c r="X9" s="8">
        <f t="shared" si="13"/>
        <v>0</v>
      </c>
      <c r="Y9" s="8">
        <f t="shared" si="14"/>
        <v>0</v>
      </c>
    </row>
    <row r="10" spans="1:25" ht="14.25">
      <c r="A10" s="39">
        <v>27</v>
      </c>
      <c r="B10" s="62"/>
      <c r="C10" s="44"/>
      <c r="D10" s="44"/>
      <c r="E10" s="17"/>
      <c r="F10" s="60"/>
      <c r="G10" s="44"/>
      <c r="H10" s="89"/>
      <c r="I10" s="88"/>
      <c r="J10" s="47" t="str">
        <f t="shared" si="4"/>
        <v/>
      </c>
      <c r="K10" s="47" t="str">
        <f t="shared" si="1"/>
        <v/>
      </c>
      <c r="L10" s="47" t="str">
        <f t="shared" si="2"/>
        <v/>
      </c>
      <c r="M10" s="47" t="str">
        <f>IF($J10&lt;&gt;"",IF(いんふぉ・EnneSmart利用開始申込書!$B$48="希望しない","",IF(TRIM(F10)="","未記入",T10)),IF(TRIM(F10)="","","☓"))</f>
        <v/>
      </c>
      <c r="N10" s="46"/>
      <c r="O10" s="46">
        <f t="shared" si="5"/>
        <v>0</v>
      </c>
      <c r="P10" s="46">
        <f t="shared" si="6"/>
        <v>0</v>
      </c>
      <c r="Q10" s="46">
        <f t="shared" si="7"/>
        <v>0</v>
      </c>
      <c r="R10" s="46">
        <f t="shared" si="8"/>
        <v>0</v>
      </c>
      <c r="S10" s="35" t="str">
        <f t="shared" si="9"/>
        <v>☓</v>
      </c>
      <c r="T10" s="35" t="str">
        <f t="shared" si="10"/>
        <v>☓</v>
      </c>
      <c r="U10" s="14">
        <f t="shared" si="15"/>
        <v>0</v>
      </c>
      <c r="V10" s="8">
        <f t="shared" si="11"/>
        <v>0</v>
      </c>
      <c r="W10" s="8">
        <f t="shared" si="12"/>
        <v>0</v>
      </c>
      <c r="X10" s="8">
        <f t="shared" si="13"/>
        <v>0</v>
      </c>
      <c r="Y10" s="8">
        <f t="shared" si="14"/>
        <v>0</v>
      </c>
    </row>
    <row r="11" spans="1:25" ht="14.25">
      <c r="A11" s="39">
        <v>28</v>
      </c>
      <c r="B11" s="62"/>
      <c r="C11" s="44"/>
      <c r="D11" s="44"/>
      <c r="E11" s="17"/>
      <c r="F11" s="60"/>
      <c r="G11" s="44"/>
      <c r="H11" s="89"/>
      <c r="I11" s="88"/>
      <c r="J11" s="47" t="str">
        <f t="shared" si="4"/>
        <v/>
      </c>
      <c r="K11" s="47" t="str">
        <f t="shared" si="1"/>
        <v/>
      </c>
      <c r="L11" s="47" t="str">
        <f t="shared" si="2"/>
        <v/>
      </c>
      <c r="M11" s="47" t="str">
        <f>IF($J11&lt;&gt;"",IF(いんふぉ・EnneSmart利用開始申込書!$B$48="希望しない","",IF(TRIM(F11)="","未記入",T11)),IF(TRIM(F11)="","","☓"))</f>
        <v/>
      </c>
      <c r="N11" s="46"/>
      <c r="O11" s="46">
        <f t="shared" si="5"/>
        <v>0</v>
      </c>
      <c r="P11" s="46">
        <f t="shared" si="6"/>
        <v>0</v>
      </c>
      <c r="Q11" s="46">
        <f t="shared" si="7"/>
        <v>0</v>
      </c>
      <c r="R11" s="46">
        <f t="shared" si="8"/>
        <v>0</v>
      </c>
      <c r="S11" s="35" t="str">
        <f t="shared" si="9"/>
        <v>☓</v>
      </c>
      <c r="T11" s="35" t="str">
        <f t="shared" si="10"/>
        <v>☓</v>
      </c>
      <c r="U11" s="14">
        <f t="shared" si="15"/>
        <v>0</v>
      </c>
      <c r="V11" s="8">
        <f t="shared" si="11"/>
        <v>0</v>
      </c>
      <c r="W11" s="8">
        <f t="shared" si="12"/>
        <v>0</v>
      </c>
      <c r="X11" s="8">
        <f t="shared" si="13"/>
        <v>0</v>
      </c>
      <c r="Y11" s="8">
        <f t="shared" si="14"/>
        <v>0</v>
      </c>
    </row>
    <row r="12" spans="1:25" ht="14.25">
      <c r="A12" s="39">
        <v>29</v>
      </c>
      <c r="B12" s="62"/>
      <c r="C12" s="44"/>
      <c r="D12" s="44"/>
      <c r="E12" s="17"/>
      <c r="F12" s="60"/>
      <c r="G12" s="44"/>
      <c r="H12" s="89"/>
      <c r="I12" s="88"/>
      <c r="J12" s="47" t="str">
        <f t="shared" si="4"/>
        <v/>
      </c>
      <c r="K12" s="47" t="str">
        <f t="shared" si="1"/>
        <v/>
      </c>
      <c r="L12" s="47" t="str">
        <f t="shared" si="2"/>
        <v/>
      </c>
      <c r="M12" s="47" t="str">
        <f>IF($J12&lt;&gt;"",IF(いんふぉ・EnneSmart利用開始申込書!$B$48="希望しない","",IF(TRIM(F12)="","未記入",T12)),IF(TRIM(F12)="","","☓"))</f>
        <v/>
      </c>
      <c r="N12" s="46"/>
      <c r="O12" s="46">
        <f t="shared" si="5"/>
        <v>0</v>
      </c>
      <c r="P12" s="46">
        <f t="shared" si="6"/>
        <v>0</v>
      </c>
      <c r="Q12" s="46">
        <f t="shared" si="7"/>
        <v>0</v>
      </c>
      <c r="R12" s="46">
        <f t="shared" si="8"/>
        <v>0</v>
      </c>
      <c r="S12" s="35" t="str">
        <f t="shared" si="9"/>
        <v>☓</v>
      </c>
      <c r="T12" s="35" t="str">
        <f t="shared" si="10"/>
        <v>☓</v>
      </c>
      <c r="U12" s="14">
        <f t="shared" si="15"/>
        <v>0</v>
      </c>
      <c r="V12" s="8">
        <f t="shared" si="11"/>
        <v>0</v>
      </c>
      <c r="W12" s="8">
        <f t="shared" si="12"/>
        <v>0</v>
      </c>
      <c r="X12" s="8">
        <f t="shared" si="13"/>
        <v>0</v>
      </c>
      <c r="Y12" s="8">
        <f t="shared" si="14"/>
        <v>0</v>
      </c>
    </row>
    <row r="13" spans="1:25" ht="14.25">
      <c r="A13" s="39">
        <v>30</v>
      </c>
      <c r="B13" s="62"/>
      <c r="C13" s="44"/>
      <c r="D13" s="44"/>
      <c r="E13" s="17"/>
      <c r="F13" s="60"/>
      <c r="G13" s="44"/>
      <c r="H13" s="89"/>
      <c r="I13" s="88"/>
      <c r="J13" s="47" t="str">
        <f t="shared" si="4"/>
        <v/>
      </c>
      <c r="K13" s="47" t="str">
        <f t="shared" si="1"/>
        <v/>
      </c>
      <c r="L13" s="47" t="str">
        <f t="shared" si="2"/>
        <v/>
      </c>
      <c r="M13" s="47" t="str">
        <f>IF($J13&lt;&gt;"",IF(いんふぉ・EnneSmart利用開始申込書!$B$48="希望しない","",IF(TRIM(F13)="","未記入",T13)),IF(TRIM(F13)="","","☓"))</f>
        <v/>
      </c>
      <c r="N13" s="46"/>
      <c r="O13" s="46">
        <f t="shared" si="5"/>
        <v>0</v>
      </c>
      <c r="P13" s="46">
        <f t="shared" si="6"/>
        <v>0</v>
      </c>
      <c r="Q13" s="46">
        <f t="shared" si="7"/>
        <v>0</v>
      </c>
      <c r="R13" s="46">
        <f t="shared" si="8"/>
        <v>0</v>
      </c>
      <c r="S13" s="35" t="str">
        <f t="shared" si="9"/>
        <v>☓</v>
      </c>
      <c r="T13" s="35" t="str">
        <f t="shared" si="10"/>
        <v>☓</v>
      </c>
      <c r="U13" s="14">
        <f t="shared" si="15"/>
        <v>0</v>
      </c>
      <c r="V13" s="8">
        <f t="shared" si="11"/>
        <v>0</v>
      </c>
      <c r="W13" s="8">
        <f t="shared" si="12"/>
        <v>0</v>
      </c>
      <c r="X13" s="8">
        <f t="shared" si="13"/>
        <v>0</v>
      </c>
      <c r="Y13" s="8">
        <f t="shared" si="14"/>
        <v>0</v>
      </c>
    </row>
    <row r="14" spans="1:25" ht="14.25">
      <c r="A14" s="39">
        <v>31</v>
      </c>
      <c r="B14" s="62"/>
      <c r="C14" s="44"/>
      <c r="D14" s="44"/>
      <c r="E14" s="17"/>
      <c r="F14" s="60"/>
      <c r="G14" s="44"/>
      <c r="H14" s="89"/>
      <c r="I14" s="88"/>
      <c r="J14" s="47" t="str">
        <f t="shared" si="4"/>
        <v/>
      </c>
      <c r="K14" s="47" t="str">
        <f t="shared" si="1"/>
        <v/>
      </c>
      <c r="L14" s="47" t="str">
        <f t="shared" si="2"/>
        <v/>
      </c>
      <c r="M14" s="47" t="str">
        <f>IF($J14&lt;&gt;"",IF(いんふぉ・EnneSmart利用開始申込書!$B$48="希望しない","",IF(TRIM(F14)="","未記入",T14)),IF(TRIM(F14)="","","☓"))</f>
        <v/>
      </c>
      <c r="N14" s="46"/>
      <c r="O14" s="46">
        <f t="shared" si="5"/>
        <v>0</v>
      </c>
      <c r="P14" s="46">
        <f t="shared" si="6"/>
        <v>0</v>
      </c>
      <c r="Q14" s="46">
        <f t="shared" si="7"/>
        <v>0</v>
      </c>
      <c r="R14" s="46">
        <f t="shared" si="8"/>
        <v>0</v>
      </c>
      <c r="S14" s="35" t="str">
        <f t="shared" si="9"/>
        <v>☓</v>
      </c>
      <c r="T14" s="35" t="str">
        <f t="shared" si="10"/>
        <v>☓</v>
      </c>
      <c r="U14" s="14">
        <f t="shared" si="15"/>
        <v>0</v>
      </c>
      <c r="V14" s="8">
        <f t="shared" si="11"/>
        <v>0</v>
      </c>
      <c r="W14" s="8">
        <f t="shared" si="12"/>
        <v>0</v>
      </c>
      <c r="X14" s="8">
        <f t="shared" si="13"/>
        <v>0</v>
      </c>
      <c r="Y14" s="8">
        <f t="shared" si="14"/>
        <v>0</v>
      </c>
    </row>
    <row r="15" spans="1:25" ht="14.25">
      <c r="A15" s="39">
        <v>32</v>
      </c>
      <c r="B15" s="62"/>
      <c r="C15" s="44"/>
      <c r="D15" s="44"/>
      <c r="E15" s="17"/>
      <c r="F15" s="60"/>
      <c r="G15" s="44"/>
      <c r="H15" s="89"/>
      <c r="I15" s="88"/>
      <c r="J15" s="47" t="str">
        <f t="shared" si="4"/>
        <v/>
      </c>
      <c r="K15" s="47" t="str">
        <f t="shared" si="1"/>
        <v/>
      </c>
      <c r="L15" s="47" t="str">
        <f t="shared" si="2"/>
        <v/>
      </c>
      <c r="M15" s="47" t="str">
        <f>IF($J15&lt;&gt;"",IF(いんふぉ・EnneSmart利用開始申込書!$B$48="希望しない","",IF(TRIM(F15)="","未記入",T15)),IF(TRIM(F15)="","","☓"))</f>
        <v/>
      </c>
      <c r="N15" s="46"/>
      <c r="O15" s="46">
        <f t="shared" si="5"/>
        <v>0</v>
      </c>
      <c r="P15" s="46">
        <f t="shared" si="6"/>
        <v>0</v>
      </c>
      <c r="Q15" s="46">
        <f t="shared" si="7"/>
        <v>0</v>
      </c>
      <c r="R15" s="46">
        <f t="shared" si="8"/>
        <v>0</v>
      </c>
      <c r="S15" s="35" t="str">
        <f t="shared" si="9"/>
        <v>☓</v>
      </c>
      <c r="T15" s="35" t="str">
        <f t="shared" si="10"/>
        <v>☓</v>
      </c>
      <c r="U15" s="14">
        <f t="shared" si="15"/>
        <v>0</v>
      </c>
      <c r="V15" s="8">
        <f t="shared" si="11"/>
        <v>0</v>
      </c>
      <c r="W15" s="8">
        <f t="shared" si="12"/>
        <v>0</v>
      </c>
      <c r="X15" s="8">
        <f t="shared" si="13"/>
        <v>0</v>
      </c>
      <c r="Y15" s="8">
        <f t="shared" si="14"/>
        <v>0</v>
      </c>
    </row>
    <row r="16" spans="1:25" ht="14.25">
      <c r="A16" s="39">
        <v>33</v>
      </c>
      <c r="B16" s="62"/>
      <c r="C16" s="44"/>
      <c r="D16" s="44"/>
      <c r="E16" s="17"/>
      <c r="F16" s="60"/>
      <c r="G16" s="44"/>
      <c r="H16" s="89"/>
      <c r="I16" s="88"/>
      <c r="J16" s="47" t="str">
        <f t="shared" si="4"/>
        <v/>
      </c>
      <c r="K16" s="47" t="str">
        <f t="shared" si="1"/>
        <v/>
      </c>
      <c r="L16" s="47" t="str">
        <f t="shared" si="2"/>
        <v/>
      </c>
      <c r="M16" s="47" t="str">
        <f>IF($J16&lt;&gt;"",IF(いんふぉ・EnneSmart利用開始申込書!$B$48="希望しない","",IF(TRIM(F16)="","未記入",T16)),IF(TRIM(F16)="","","☓"))</f>
        <v/>
      </c>
      <c r="N16" s="46"/>
      <c r="O16" s="46">
        <f t="shared" si="5"/>
        <v>0</v>
      </c>
      <c r="P16" s="46">
        <f t="shared" si="6"/>
        <v>0</v>
      </c>
      <c r="Q16" s="46">
        <f t="shared" si="7"/>
        <v>0</v>
      </c>
      <c r="R16" s="46">
        <f t="shared" si="8"/>
        <v>0</v>
      </c>
      <c r="S16" s="35" t="str">
        <f t="shared" si="9"/>
        <v>☓</v>
      </c>
      <c r="T16" s="35" t="str">
        <f t="shared" si="10"/>
        <v>☓</v>
      </c>
      <c r="U16" s="14">
        <f t="shared" si="15"/>
        <v>0</v>
      </c>
      <c r="V16" s="8">
        <f t="shared" si="11"/>
        <v>0</v>
      </c>
      <c r="W16" s="8">
        <f t="shared" si="12"/>
        <v>0</v>
      </c>
      <c r="X16" s="8">
        <f t="shared" si="13"/>
        <v>0</v>
      </c>
      <c r="Y16" s="8">
        <f t="shared" si="14"/>
        <v>0</v>
      </c>
    </row>
    <row r="17" spans="1:25" ht="14.25">
      <c r="A17" s="39">
        <v>34</v>
      </c>
      <c r="B17" s="62"/>
      <c r="C17" s="44"/>
      <c r="D17" s="44"/>
      <c r="E17" s="17"/>
      <c r="F17" s="60"/>
      <c r="G17" s="44"/>
      <c r="H17" s="89"/>
      <c r="I17" s="88"/>
      <c r="J17" s="47" t="str">
        <f t="shared" si="4"/>
        <v/>
      </c>
      <c r="K17" s="47" t="str">
        <f t="shared" si="1"/>
        <v/>
      </c>
      <c r="L17" s="47" t="str">
        <f t="shared" si="2"/>
        <v/>
      </c>
      <c r="M17" s="47" t="str">
        <f>IF($J17&lt;&gt;"",IF(いんふぉ・EnneSmart利用開始申込書!$B$48="希望しない","",IF(TRIM(F17)="","未記入",T17)),IF(TRIM(F17)="","","☓"))</f>
        <v/>
      </c>
      <c r="N17" s="46"/>
      <c r="O17" s="46">
        <f t="shared" si="5"/>
        <v>0</v>
      </c>
      <c r="P17" s="46">
        <f t="shared" si="6"/>
        <v>0</v>
      </c>
      <c r="Q17" s="46">
        <f t="shared" si="7"/>
        <v>0</v>
      </c>
      <c r="R17" s="46">
        <f t="shared" si="8"/>
        <v>0</v>
      </c>
      <c r="S17" s="35" t="str">
        <f t="shared" si="9"/>
        <v>☓</v>
      </c>
      <c r="T17" s="35" t="str">
        <f t="shared" si="10"/>
        <v>☓</v>
      </c>
      <c r="U17" s="14">
        <f t="shared" si="15"/>
        <v>0</v>
      </c>
      <c r="V17" s="8">
        <f t="shared" si="11"/>
        <v>0</v>
      </c>
      <c r="W17" s="8">
        <f t="shared" si="12"/>
        <v>0</v>
      </c>
      <c r="X17" s="8">
        <f t="shared" si="13"/>
        <v>0</v>
      </c>
      <c r="Y17" s="8">
        <f t="shared" si="14"/>
        <v>0</v>
      </c>
    </row>
    <row r="18" spans="1:25" ht="14.25">
      <c r="A18" s="39">
        <v>35</v>
      </c>
      <c r="B18" s="62"/>
      <c r="C18" s="44"/>
      <c r="D18" s="44"/>
      <c r="E18" s="17"/>
      <c r="F18" s="60"/>
      <c r="G18" s="44"/>
      <c r="H18" s="89"/>
      <c r="I18" s="88"/>
      <c r="J18" s="47" t="str">
        <f t="shared" si="4"/>
        <v/>
      </c>
      <c r="K18" s="47" t="str">
        <f t="shared" si="1"/>
        <v/>
      </c>
      <c r="L18" s="47" t="str">
        <f t="shared" si="2"/>
        <v/>
      </c>
      <c r="M18" s="47" t="str">
        <f>IF($J18&lt;&gt;"",IF(いんふぉ・EnneSmart利用開始申込書!$B$48="希望しない","",IF(TRIM(F18)="","未記入",T18)),IF(TRIM(F18)="","","☓"))</f>
        <v/>
      </c>
      <c r="N18" s="46"/>
      <c r="O18" s="46">
        <f t="shared" si="5"/>
        <v>0</v>
      </c>
      <c r="P18" s="46">
        <f t="shared" si="6"/>
        <v>0</v>
      </c>
      <c r="Q18" s="46">
        <f t="shared" si="7"/>
        <v>0</v>
      </c>
      <c r="R18" s="46">
        <f t="shared" si="8"/>
        <v>0</v>
      </c>
      <c r="S18" s="35" t="str">
        <f t="shared" si="9"/>
        <v>☓</v>
      </c>
      <c r="T18" s="35" t="str">
        <f t="shared" si="10"/>
        <v>☓</v>
      </c>
      <c r="U18" s="14">
        <f t="shared" si="15"/>
        <v>0</v>
      </c>
      <c r="V18" s="8">
        <f t="shared" si="11"/>
        <v>0</v>
      </c>
      <c r="W18" s="8">
        <f t="shared" si="12"/>
        <v>0</v>
      </c>
      <c r="X18" s="8">
        <f t="shared" si="13"/>
        <v>0</v>
      </c>
      <c r="Y18" s="8">
        <f t="shared" si="14"/>
        <v>0</v>
      </c>
    </row>
    <row r="19" spans="1:25" ht="14.25">
      <c r="A19" s="39">
        <v>36</v>
      </c>
      <c r="B19" s="62"/>
      <c r="C19" s="44"/>
      <c r="D19" s="44"/>
      <c r="E19" s="17"/>
      <c r="F19" s="60"/>
      <c r="G19" s="44"/>
      <c r="H19" s="89"/>
      <c r="I19" s="88"/>
      <c r="J19" s="47" t="str">
        <f t="shared" si="4"/>
        <v/>
      </c>
      <c r="K19" s="47" t="str">
        <f t="shared" si="1"/>
        <v/>
      </c>
      <c r="L19" s="47" t="str">
        <f t="shared" si="2"/>
        <v/>
      </c>
      <c r="M19" s="47" t="str">
        <f>IF($J19&lt;&gt;"",IF(いんふぉ・EnneSmart利用開始申込書!$B$48="希望しない","",IF(TRIM(F19)="","未記入",T19)),IF(TRIM(F19)="","","☓"))</f>
        <v/>
      </c>
      <c r="N19" s="46"/>
      <c r="O19" s="46">
        <f t="shared" si="5"/>
        <v>0</v>
      </c>
      <c r="P19" s="46">
        <f t="shared" si="6"/>
        <v>0</v>
      </c>
      <c r="Q19" s="46">
        <f t="shared" si="7"/>
        <v>0</v>
      </c>
      <c r="R19" s="46">
        <f t="shared" si="8"/>
        <v>0</v>
      </c>
      <c r="S19" s="35" t="str">
        <f t="shared" si="9"/>
        <v>☓</v>
      </c>
      <c r="T19" s="35" t="str">
        <f t="shared" si="10"/>
        <v>☓</v>
      </c>
      <c r="U19" s="14">
        <f t="shared" si="15"/>
        <v>0</v>
      </c>
      <c r="V19" s="8">
        <f t="shared" si="11"/>
        <v>0</v>
      </c>
      <c r="W19" s="8">
        <f t="shared" si="12"/>
        <v>0</v>
      </c>
      <c r="X19" s="8">
        <f t="shared" si="13"/>
        <v>0</v>
      </c>
      <c r="Y19" s="8">
        <f t="shared" si="14"/>
        <v>0</v>
      </c>
    </row>
    <row r="20" spans="1:25" ht="14.25">
      <c r="A20" s="39">
        <v>37</v>
      </c>
      <c r="B20" s="62"/>
      <c r="C20" s="44"/>
      <c r="D20" s="44"/>
      <c r="E20" s="17"/>
      <c r="F20" s="60"/>
      <c r="G20" s="44"/>
      <c r="H20" s="89"/>
      <c r="I20" s="88"/>
      <c r="J20" s="47" t="str">
        <f t="shared" si="4"/>
        <v/>
      </c>
      <c r="K20" s="47" t="str">
        <f t="shared" si="1"/>
        <v/>
      </c>
      <c r="L20" s="47" t="str">
        <f t="shared" si="2"/>
        <v/>
      </c>
      <c r="M20" s="47" t="str">
        <f>IF($J20&lt;&gt;"",IF(いんふぉ・EnneSmart利用開始申込書!$B$48="希望しない","",IF(TRIM(F20)="","未記入",T20)),IF(TRIM(F20)="","","☓"))</f>
        <v/>
      </c>
      <c r="N20" s="46"/>
      <c r="O20" s="46">
        <f t="shared" si="5"/>
        <v>0</v>
      </c>
      <c r="P20" s="46">
        <f t="shared" si="6"/>
        <v>0</v>
      </c>
      <c r="Q20" s="46">
        <f t="shared" si="7"/>
        <v>0</v>
      </c>
      <c r="R20" s="46">
        <f t="shared" si="8"/>
        <v>0</v>
      </c>
      <c r="S20" s="35" t="str">
        <f t="shared" si="9"/>
        <v>☓</v>
      </c>
      <c r="T20" s="35" t="str">
        <f t="shared" si="10"/>
        <v>☓</v>
      </c>
      <c r="U20" s="14">
        <f t="shared" si="15"/>
        <v>0</v>
      </c>
      <c r="V20" s="8">
        <f t="shared" si="11"/>
        <v>0</v>
      </c>
      <c r="W20" s="8">
        <f t="shared" si="12"/>
        <v>0</v>
      </c>
      <c r="X20" s="8">
        <f t="shared" si="13"/>
        <v>0</v>
      </c>
      <c r="Y20" s="8">
        <f t="shared" si="14"/>
        <v>0</v>
      </c>
    </row>
    <row r="21" spans="1:25" ht="14.25">
      <c r="A21" s="39">
        <v>38</v>
      </c>
      <c r="B21" s="62"/>
      <c r="C21" s="44"/>
      <c r="D21" s="44"/>
      <c r="E21" s="17"/>
      <c r="F21" s="60"/>
      <c r="G21" s="44"/>
      <c r="H21" s="89"/>
      <c r="I21" s="88"/>
      <c r="J21" s="47" t="str">
        <f t="shared" si="4"/>
        <v/>
      </c>
      <c r="K21" s="47" t="str">
        <f t="shared" si="1"/>
        <v/>
      </c>
      <c r="L21" s="47" t="str">
        <f t="shared" si="2"/>
        <v/>
      </c>
      <c r="M21" s="47" t="str">
        <f>IF($J21&lt;&gt;"",IF(いんふぉ・EnneSmart利用開始申込書!$B$48="希望しない","",IF(TRIM(F21)="","未記入",T21)),IF(TRIM(F21)="","","☓"))</f>
        <v/>
      </c>
      <c r="N21" s="46"/>
      <c r="O21" s="46">
        <f t="shared" si="5"/>
        <v>0</v>
      </c>
      <c r="P21" s="46">
        <f t="shared" si="6"/>
        <v>0</v>
      </c>
      <c r="Q21" s="46">
        <f t="shared" si="7"/>
        <v>0</v>
      </c>
      <c r="R21" s="46">
        <f t="shared" si="8"/>
        <v>0</v>
      </c>
      <c r="S21" s="35" t="str">
        <f t="shared" si="9"/>
        <v>☓</v>
      </c>
      <c r="T21" s="35" t="str">
        <f t="shared" si="10"/>
        <v>☓</v>
      </c>
      <c r="U21" s="14">
        <f t="shared" si="15"/>
        <v>0</v>
      </c>
      <c r="V21" s="8">
        <f t="shared" si="11"/>
        <v>0</v>
      </c>
      <c r="W21" s="8">
        <f t="shared" si="12"/>
        <v>0</v>
      </c>
      <c r="X21" s="8">
        <f t="shared" si="13"/>
        <v>0</v>
      </c>
      <c r="Y21" s="8">
        <f t="shared" si="14"/>
        <v>0</v>
      </c>
    </row>
    <row r="22" spans="1:25" ht="14.25">
      <c r="A22" s="39">
        <v>39</v>
      </c>
      <c r="B22" s="62"/>
      <c r="C22" s="44"/>
      <c r="D22" s="44"/>
      <c r="E22" s="17"/>
      <c r="F22" s="60"/>
      <c r="G22" s="44"/>
      <c r="H22" s="89"/>
      <c r="I22" s="88"/>
      <c r="J22" s="47" t="str">
        <f t="shared" si="4"/>
        <v/>
      </c>
      <c r="K22" s="47" t="str">
        <f t="shared" si="1"/>
        <v/>
      </c>
      <c r="L22" s="47" t="str">
        <f t="shared" si="2"/>
        <v/>
      </c>
      <c r="M22" s="47" t="str">
        <f>IF($J22&lt;&gt;"",IF(いんふぉ・EnneSmart利用開始申込書!$B$48="希望しない","",IF(TRIM(F22)="","未記入",T22)),IF(TRIM(F22)="","","☓"))</f>
        <v/>
      </c>
      <c r="N22" s="46"/>
      <c r="O22" s="46">
        <f t="shared" si="5"/>
        <v>0</v>
      </c>
      <c r="P22" s="46">
        <f t="shared" si="6"/>
        <v>0</v>
      </c>
      <c r="Q22" s="46">
        <f t="shared" si="7"/>
        <v>0</v>
      </c>
      <c r="R22" s="46">
        <f t="shared" si="8"/>
        <v>0</v>
      </c>
      <c r="S22" s="35" t="str">
        <f t="shared" si="9"/>
        <v>☓</v>
      </c>
      <c r="T22" s="35" t="str">
        <f t="shared" si="10"/>
        <v>☓</v>
      </c>
      <c r="U22" s="14">
        <f t="shared" si="15"/>
        <v>0</v>
      </c>
      <c r="V22" s="8">
        <f t="shared" si="11"/>
        <v>0</v>
      </c>
      <c r="W22" s="8">
        <f t="shared" si="12"/>
        <v>0</v>
      </c>
      <c r="X22" s="8">
        <f t="shared" si="13"/>
        <v>0</v>
      </c>
      <c r="Y22" s="8">
        <f t="shared" si="14"/>
        <v>0</v>
      </c>
    </row>
    <row r="23" spans="1:25" ht="14.25">
      <c r="A23" s="39">
        <v>40</v>
      </c>
      <c r="B23" s="62"/>
      <c r="C23" s="44"/>
      <c r="D23" s="44"/>
      <c r="E23" s="17"/>
      <c r="F23" s="60"/>
      <c r="G23" s="44"/>
      <c r="H23" s="89"/>
      <c r="I23" s="88"/>
      <c r="J23" s="47" t="str">
        <f t="shared" si="4"/>
        <v/>
      </c>
      <c r="K23" s="47" t="str">
        <f t="shared" si="1"/>
        <v/>
      </c>
      <c r="L23" s="47" t="str">
        <f t="shared" si="2"/>
        <v/>
      </c>
      <c r="M23" s="47" t="str">
        <f>IF($J23&lt;&gt;"",IF(いんふぉ・EnneSmart利用開始申込書!$B$48="希望しない","",IF(TRIM(F23)="","未記入",T23)),IF(TRIM(F23)="","","☓"))</f>
        <v/>
      </c>
      <c r="N23" s="46"/>
      <c r="O23" s="46">
        <f t="shared" si="5"/>
        <v>0</v>
      </c>
      <c r="P23" s="46">
        <f t="shared" si="6"/>
        <v>0</v>
      </c>
      <c r="Q23" s="46">
        <f t="shared" si="7"/>
        <v>0</v>
      </c>
      <c r="R23" s="46">
        <f t="shared" si="8"/>
        <v>0</v>
      </c>
      <c r="S23" s="35" t="str">
        <f t="shared" si="9"/>
        <v>☓</v>
      </c>
      <c r="T23" s="35" t="str">
        <f t="shared" si="10"/>
        <v>☓</v>
      </c>
      <c r="U23" s="14">
        <f t="shared" si="15"/>
        <v>0</v>
      </c>
      <c r="V23" s="8">
        <f t="shared" si="11"/>
        <v>0</v>
      </c>
      <c r="W23" s="8">
        <f t="shared" si="12"/>
        <v>0</v>
      </c>
      <c r="X23" s="8">
        <f t="shared" si="13"/>
        <v>0</v>
      </c>
      <c r="Y23" s="8">
        <f t="shared" si="14"/>
        <v>0</v>
      </c>
    </row>
    <row r="24" spans="1:25" ht="14.25">
      <c r="A24" s="39">
        <v>41</v>
      </c>
      <c r="B24" s="62"/>
      <c r="C24" s="44"/>
      <c r="D24" s="44"/>
      <c r="E24" s="17"/>
      <c r="F24" s="60"/>
      <c r="G24" s="44"/>
      <c r="H24" s="89"/>
      <c r="I24" s="88"/>
      <c r="J24" s="47" t="str">
        <f t="shared" si="4"/>
        <v/>
      </c>
      <c r="K24" s="47" t="str">
        <f t="shared" si="1"/>
        <v/>
      </c>
      <c r="L24" s="47" t="str">
        <f t="shared" si="2"/>
        <v/>
      </c>
      <c r="M24" s="47" t="str">
        <f>IF($J24&lt;&gt;"",IF(いんふぉ・EnneSmart利用開始申込書!$B$48="希望しない","",IF(TRIM(F24)="","未記入",T24)),IF(TRIM(F24)="","","☓"))</f>
        <v/>
      </c>
      <c r="N24" s="46"/>
      <c r="O24" s="46">
        <f t="shared" si="5"/>
        <v>0</v>
      </c>
      <c r="P24" s="46">
        <f t="shared" si="6"/>
        <v>0</v>
      </c>
      <c r="Q24" s="46">
        <f t="shared" si="7"/>
        <v>0</v>
      </c>
      <c r="R24" s="46">
        <f t="shared" si="8"/>
        <v>0</v>
      </c>
      <c r="S24" s="35" t="str">
        <f t="shared" si="9"/>
        <v>☓</v>
      </c>
      <c r="T24" s="35" t="str">
        <f t="shared" si="10"/>
        <v>☓</v>
      </c>
      <c r="U24" s="14">
        <f t="shared" si="15"/>
        <v>0</v>
      </c>
      <c r="V24" s="8">
        <f t="shared" si="11"/>
        <v>0</v>
      </c>
      <c r="W24" s="8">
        <f t="shared" si="12"/>
        <v>0</v>
      </c>
      <c r="X24" s="8">
        <f t="shared" si="13"/>
        <v>0</v>
      </c>
      <c r="Y24" s="8">
        <f t="shared" si="14"/>
        <v>0</v>
      </c>
    </row>
    <row r="25" spans="1:25" ht="14.25">
      <c r="A25" s="39">
        <v>42</v>
      </c>
      <c r="B25" s="62"/>
      <c r="C25" s="44"/>
      <c r="D25" s="44"/>
      <c r="E25" s="17"/>
      <c r="F25" s="60"/>
      <c r="G25" s="44"/>
      <c r="H25" s="89"/>
      <c r="I25" s="88"/>
      <c r="J25" s="47" t="str">
        <f t="shared" si="4"/>
        <v/>
      </c>
      <c r="K25" s="47" t="str">
        <f t="shared" si="1"/>
        <v/>
      </c>
      <c r="L25" s="47" t="str">
        <f t="shared" si="2"/>
        <v/>
      </c>
      <c r="M25" s="47" t="str">
        <f>IF($J25&lt;&gt;"",IF(いんふぉ・EnneSmart利用開始申込書!$B$48="希望しない","",IF(TRIM(F25)="","未記入",T25)),IF(TRIM(F25)="","","☓"))</f>
        <v/>
      </c>
      <c r="N25" s="46"/>
      <c r="O25" s="46">
        <f t="shared" si="5"/>
        <v>0</v>
      </c>
      <c r="P25" s="46">
        <f t="shared" si="6"/>
        <v>0</v>
      </c>
      <c r="Q25" s="46">
        <f t="shared" si="7"/>
        <v>0</v>
      </c>
      <c r="R25" s="46">
        <f t="shared" si="8"/>
        <v>0</v>
      </c>
      <c r="S25" s="35" t="str">
        <f t="shared" si="9"/>
        <v>☓</v>
      </c>
      <c r="T25" s="35" t="str">
        <f t="shared" si="10"/>
        <v>☓</v>
      </c>
      <c r="U25" s="14">
        <f t="shared" si="15"/>
        <v>0</v>
      </c>
      <c r="V25" s="8">
        <f t="shared" si="11"/>
        <v>0</v>
      </c>
      <c r="W25" s="8">
        <f t="shared" si="12"/>
        <v>0</v>
      </c>
      <c r="X25" s="8">
        <f t="shared" si="13"/>
        <v>0</v>
      </c>
      <c r="Y25" s="8">
        <f t="shared" si="14"/>
        <v>0</v>
      </c>
    </row>
    <row r="26" spans="1:25" ht="14.25">
      <c r="A26" s="39">
        <v>43</v>
      </c>
      <c r="B26" s="62"/>
      <c r="C26" s="44"/>
      <c r="D26" s="44"/>
      <c r="E26" s="17"/>
      <c r="F26" s="60"/>
      <c r="G26" s="44"/>
      <c r="H26" s="89"/>
      <c r="I26" s="88"/>
      <c r="J26" s="47" t="str">
        <f t="shared" si="4"/>
        <v/>
      </c>
      <c r="K26" s="47" t="str">
        <f t="shared" si="1"/>
        <v/>
      </c>
      <c r="L26" s="47" t="str">
        <f t="shared" si="2"/>
        <v/>
      </c>
      <c r="M26" s="47" t="str">
        <f>IF($J26&lt;&gt;"",IF(いんふぉ・EnneSmart利用開始申込書!$B$48="希望しない","",IF(TRIM(F26)="","未記入",T26)),IF(TRIM(F26)="","","☓"))</f>
        <v/>
      </c>
      <c r="N26" s="46"/>
      <c r="O26" s="46">
        <f t="shared" si="5"/>
        <v>0</v>
      </c>
      <c r="P26" s="46">
        <f t="shared" si="6"/>
        <v>0</v>
      </c>
      <c r="Q26" s="46">
        <f t="shared" si="7"/>
        <v>0</v>
      </c>
      <c r="R26" s="46">
        <f t="shared" si="8"/>
        <v>0</v>
      </c>
      <c r="S26" s="35" t="str">
        <f t="shared" si="9"/>
        <v>☓</v>
      </c>
      <c r="T26" s="35" t="str">
        <f t="shared" si="10"/>
        <v>☓</v>
      </c>
      <c r="U26" s="14">
        <f t="shared" si="15"/>
        <v>0</v>
      </c>
      <c r="V26" s="8">
        <f t="shared" si="11"/>
        <v>0</v>
      </c>
      <c r="W26" s="8">
        <f t="shared" si="12"/>
        <v>0</v>
      </c>
      <c r="X26" s="8">
        <f t="shared" si="13"/>
        <v>0</v>
      </c>
      <c r="Y26" s="8">
        <f t="shared" si="14"/>
        <v>0</v>
      </c>
    </row>
    <row r="27" spans="1:25" ht="14.25">
      <c r="A27" s="39">
        <v>44</v>
      </c>
      <c r="B27" s="62"/>
      <c r="C27" s="44"/>
      <c r="D27" s="44"/>
      <c r="E27" s="17"/>
      <c r="F27" s="60"/>
      <c r="G27" s="44"/>
      <c r="H27" s="89"/>
      <c r="I27" s="88"/>
      <c r="J27" s="47" t="str">
        <f t="shared" si="4"/>
        <v/>
      </c>
      <c r="K27" s="47" t="str">
        <f t="shared" si="1"/>
        <v/>
      </c>
      <c r="L27" s="47" t="str">
        <f t="shared" si="2"/>
        <v/>
      </c>
      <c r="M27" s="47" t="str">
        <f>IF($J27&lt;&gt;"",IF(いんふぉ・EnneSmart利用開始申込書!$B$48="希望しない","",IF(TRIM(F27)="","未記入",T27)),IF(TRIM(F27)="","","☓"))</f>
        <v/>
      </c>
      <c r="N27" s="46"/>
      <c r="O27" s="46">
        <f t="shared" si="5"/>
        <v>0</v>
      </c>
      <c r="P27" s="46">
        <f t="shared" si="6"/>
        <v>0</v>
      </c>
      <c r="Q27" s="46">
        <f t="shared" si="7"/>
        <v>0</v>
      </c>
      <c r="R27" s="46">
        <f t="shared" si="8"/>
        <v>0</v>
      </c>
      <c r="S27" s="35" t="str">
        <f t="shared" si="9"/>
        <v>☓</v>
      </c>
      <c r="T27" s="35" t="str">
        <f t="shared" si="10"/>
        <v>☓</v>
      </c>
      <c r="U27" s="14">
        <f t="shared" si="15"/>
        <v>0</v>
      </c>
      <c r="V27" s="8">
        <f t="shared" si="11"/>
        <v>0</v>
      </c>
      <c r="W27" s="8">
        <f t="shared" si="12"/>
        <v>0</v>
      </c>
      <c r="X27" s="8">
        <f t="shared" si="13"/>
        <v>0</v>
      </c>
      <c r="Y27" s="8">
        <f t="shared" si="14"/>
        <v>0</v>
      </c>
    </row>
    <row r="28" spans="1:25" ht="14.25">
      <c r="A28" s="39">
        <v>45</v>
      </c>
      <c r="B28" s="62"/>
      <c r="C28" s="44"/>
      <c r="D28" s="44"/>
      <c r="E28" s="17"/>
      <c r="F28" s="60"/>
      <c r="G28" s="44"/>
      <c r="H28" s="89"/>
      <c r="I28" s="88"/>
      <c r="J28" s="47" t="str">
        <f t="shared" si="4"/>
        <v/>
      </c>
      <c r="K28" s="47" t="str">
        <f t="shared" si="1"/>
        <v/>
      </c>
      <c r="L28" s="47" t="str">
        <f t="shared" si="2"/>
        <v/>
      </c>
      <c r="M28" s="47" t="str">
        <f>IF($J28&lt;&gt;"",IF(いんふぉ・EnneSmart利用開始申込書!$B$48="希望しない","",IF(TRIM(F28)="","未記入",T28)),IF(TRIM(F28)="","","☓"))</f>
        <v/>
      </c>
      <c r="N28" s="46"/>
      <c r="O28" s="46">
        <f t="shared" si="5"/>
        <v>0</v>
      </c>
      <c r="P28" s="46">
        <f t="shared" si="6"/>
        <v>0</v>
      </c>
      <c r="Q28" s="46">
        <f t="shared" si="7"/>
        <v>0</v>
      </c>
      <c r="R28" s="46">
        <f t="shared" si="8"/>
        <v>0</v>
      </c>
      <c r="S28" s="35" t="str">
        <f t="shared" si="9"/>
        <v>☓</v>
      </c>
      <c r="T28" s="35" t="str">
        <f t="shared" si="10"/>
        <v>☓</v>
      </c>
      <c r="U28" s="14">
        <f t="shared" si="15"/>
        <v>0</v>
      </c>
      <c r="V28" s="8">
        <f t="shared" si="11"/>
        <v>0</v>
      </c>
      <c r="W28" s="8">
        <f t="shared" si="12"/>
        <v>0</v>
      </c>
      <c r="X28" s="8">
        <f t="shared" si="13"/>
        <v>0</v>
      </c>
      <c r="Y28" s="8">
        <f t="shared" si="14"/>
        <v>0</v>
      </c>
    </row>
    <row r="29" spans="1:25" ht="14.25">
      <c r="A29" s="39">
        <v>46</v>
      </c>
      <c r="B29" s="62"/>
      <c r="C29" s="44"/>
      <c r="D29" s="44"/>
      <c r="E29" s="17"/>
      <c r="F29" s="60"/>
      <c r="G29" s="44"/>
      <c r="H29" s="89"/>
      <c r="I29" s="88"/>
      <c r="J29" s="47" t="str">
        <f t="shared" si="4"/>
        <v/>
      </c>
      <c r="K29" s="47" t="str">
        <f t="shared" si="1"/>
        <v/>
      </c>
      <c r="L29" s="47" t="str">
        <f t="shared" si="2"/>
        <v/>
      </c>
      <c r="M29" s="47" t="str">
        <f>IF($J29&lt;&gt;"",IF(いんふぉ・EnneSmart利用開始申込書!$B$48="希望しない","",IF(TRIM(F29)="","未記入",T29)),IF(TRIM(F29)="","","☓"))</f>
        <v/>
      </c>
      <c r="N29" s="46"/>
      <c r="O29" s="46">
        <f t="shared" si="5"/>
        <v>0</v>
      </c>
      <c r="P29" s="46">
        <f t="shared" si="6"/>
        <v>0</v>
      </c>
      <c r="Q29" s="46">
        <f t="shared" si="7"/>
        <v>0</v>
      </c>
      <c r="R29" s="46">
        <f t="shared" si="8"/>
        <v>0</v>
      </c>
      <c r="S29" s="35" t="str">
        <f t="shared" si="9"/>
        <v>☓</v>
      </c>
      <c r="T29" s="35" t="str">
        <f t="shared" si="10"/>
        <v>☓</v>
      </c>
      <c r="U29" s="14">
        <f t="shared" si="15"/>
        <v>0</v>
      </c>
      <c r="V29" s="8">
        <f t="shared" si="11"/>
        <v>0</v>
      </c>
      <c r="W29" s="8">
        <f t="shared" si="12"/>
        <v>0</v>
      </c>
      <c r="X29" s="8">
        <f t="shared" si="13"/>
        <v>0</v>
      </c>
      <c r="Y29" s="8">
        <f t="shared" si="14"/>
        <v>0</v>
      </c>
    </row>
    <row r="30" spans="1:25" ht="14.25">
      <c r="A30" s="39">
        <v>47</v>
      </c>
      <c r="B30" s="62"/>
      <c r="C30" s="44"/>
      <c r="D30" s="44"/>
      <c r="E30" s="17"/>
      <c r="F30" s="60"/>
      <c r="G30" s="44"/>
      <c r="H30" s="89"/>
      <c r="I30" s="88"/>
      <c r="J30" s="47" t="str">
        <f t="shared" si="4"/>
        <v/>
      </c>
      <c r="K30" s="47" t="str">
        <f t="shared" si="1"/>
        <v/>
      </c>
      <c r="L30" s="47" t="str">
        <f t="shared" si="2"/>
        <v/>
      </c>
      <c r="M30" s="47" t="str">
        <f>IF($J30&lt;&gt;"",IF(いんふぉ・EnneSmart利用開始申込書!$B$48="希望しない","",IF(TRIM(F30)="","未記入",T30)),IF(TRIM(F30)="","","☓"))</f>
        <v/>
      </c>
      <c r="N30" s="46"/>
      <c r="O30" s="46">
        <f t="shared" si="5"/>
        <v>0</v>
      </c>
      <c r="P30" s="46">
        <f t="shared" si="6"/>
        <v>0</v>
      </c>
      <c r="Q30" s="46">
        <f t="shared" si="7"/>
        <v>0</v>
      </c>
      <c r="R30" s="46">
        <f t="shared" si="8"/>
        <v>0</v>
      </c>
      <c r="S30" s="35" t="str">
        <f t="shared" si="9"/>
        <v>☓</v>
      </c>
      <c r="T30" s="35" t="str">
        <f t="shared" si="10"/>
        <v>☓</v>
      </c>
      <c r="U30" s="14">
        <f t="shared" si="15"/>
        <v>0</v>
      </c>
      <c r="V30" s="8">
        <f t="shared" si="11"/>
        <v>0</v>
      </c>
      <c r="W30" s="8">
        <f t="shared" si="12"/>
        <v>0</v>
      </c>
      <c r="X30" s="8">
        <f t="shared" si="13"/>
        <v>0</v>
      </c>
      <c r="Y30" s="8">
        <f t="shared" si="14"/>
        <v>0</v>
      </c>
    </row>
    <row r="31" spans="1:25" ht="14.25">
      <c r="A31" s="39">
        <v>48</v>
      </c>
      <c r="B31" s="62"/>
      <c r="C31" s="44"/>
      <c r="D31" s="44"/>
      <c r="E31" s="17"/>
      <c r="F31" s="60"/>
      <c r="G31" s="44"/>
      <c r="H31" s="89"/>
      <c r="I31" s="88"/>
      <c r="J31" s="47" t="str">
        <f t="shared" si="4"/>
        <v/>
      </c>
      <c r="K31" s="47" t="str">
        <f t="shared" si="1"/>
        <v/>
      </c>
      <c r="L31" s="47" t="str">
        <f t="shared" si="2"/>
        <v/>
      </c>
      <c r="M31" s="47" t="str">
        <f>IF($J31&lt;&gt;"",IF(いんふぉ・EnneSmart利用開始申込書!$B$48="希望しない","",IF(TRIM(F31)="","未記入",T31)),IF(TRIM(F31)="","","☓"))</f>
        <v/>
      </c>
      <c r="N31" s="46"/>
      <c r="O31" s="46">
        <f t="shared" si="5"/>
        <v>0</v>
      </c>
      <c r="P31" s="46">
        <f t="shared" si="6"/>
        <v>0</v>
      </c>
      <c r="Q31" s="46">
        <f t="shared" si="7"/>
        <v>0</v>
      </c>
      <c r="R31" s="46">
        <f t="shared" si="8"/>
        <v>0</v>
      </c>
      <c r="S31" s="35" t="str">
        <f t="shared" si="9"/>
        <v>☓</v>
      </c>
      <c r="T31" s="35" t="str">
        <f t="shared" si="10"/>
        <v>☓</v>
      </c>
      <c r="U31" s="14">
        <f t="shared" si="15"/>
        <v>0</v>
      </c>
      <c r="V31" s="8">
        <f t="shared" si="11"/>
        <v>0</v>
      </c>
      <c r="W31" s="8">
        <f t="shared" si="12"/>
        <v>0</v>
      </c>
      <c r="X31" s="8">
        <f t="shared" si="13"/>
        <v>0</v>
      </c>
      <c r="Y31" s="8">
        <f t="shared" si="14"/>
        <v>0</v>
      </c>
    </row>
    <row r="32" spans="1:25" ht="14.25">
      <c r="A32" s="39">
        <v>49</v>
      </c>
      <c r="B32" s="62"/>
      <c r="C32" s="44"/>
      <c r="D32" s="44"/>
      <c r="E32" s="17"/>
      <c r="F32" s="60"/>
      <c r="G32" s="44"/>
      <c r="H32" s="89"/>
      <c r="I32" s="88"/>
      <c r="J32" s="47" t="str">
        <f t="shared" si="4"/>
        <v/>
      </c>
      <c r="K32" s="47" t="str">
        <f t="shared" si="1"/>
        <v/>
      </c>
      <c r="L32" s="47" t="str">
        <f t="shared" si="2"/>
        <v/>
      </c>
      <c r="M32" s="47" t="str">
        <f>IF($J32&lt;&gt;"",IF(いんふぉ・EnneSmart利用開始申込書!$B$48="希望しない","",IF(TRIM(F32)="","未記入",T32)),IF(TRIM(F32)="","","☓"))</f>
        <v/>
      </c>
      <c r="N32" s="46"/>
      <c r="O32" s="46">
        <f t="shared" si="5"/>
        <v>0</v>
      </c>
      <c r="P32" s="46">
        <f t="shared" si="6"/>
        <v>0</v>
      </c>
      <c r="Q32" s="46">
        <f t="shared" si="7"/>
        <v>0</v>
      </c>
      <c r="R32" s="46">
        <f t="shared" si="8"/>
        <v>0</v>
      </c>
      <c r="S32" s="35" t="str">
        <f t="shared" si="9"/>
        <v>☓</v>
      </c>
      <c r="T32" s="35" t="str">
        <f t="shared" si="10"/>
        <v>☓</v>
      </c>
      <c r="U32" s="14">
        <f t="shared" si="15"/>
        <v>0</v>
      </c>
      <c r="V32" s="8">
        <f t="shared" si="11"/>
        <v>0</v>
      </c>
      <c r="W32" s="8">
        <f t="shared" si="12"/>
        <v>0</v>
      </c>
      <c r="X32" s="8">
        <f t="shared" si="13"/>
        <v>0</v>
      </c>
      <c r="Y32" s="8">
        <f t="shared" si="14"/>
        <v>0</v>
      </c>
    </row>
    <row r="33" spans="1:25" ht="14.25">
      <c r="A33" s="39">
        <v>50</v>
      </c>
      <c r="B33" s="62"/>
      <c r="C33" s="44"/>
      <c r="D33" s="44"/>
      <c r="E33" s="17"/>
      <c r="F33" s="60"/>
      <c r="G33" s="44"/>
      <c r="H33" s="89"/>
      <c r="I33" s="88"/>
      <c r="J33" s="47" t="str">
        <f t="shared" si="4"/>
        <v/>
      </c>
      <c r="K33" s="47" t="str">
        <f t="shared" si="1"/>
        <v/>
      </c>
      <c r="L33" s="47" t="str">
        <f t="shared" si="2"/>
        <v/>
      </c>
      <c r="M33" s="47" t="str">
        <f>IF($J33&lt;&gt;"",IF(いんふぉ・EnneSmart利用開始申込書!$B$48="希望しない","",IF(TRIM(F33)="","未記入",T33)),IF(TRIM(F33)="","","☓"))</f>
        <v/>
      </c>
      <c r="N33" s="46"/>
      <c r="O33" s="46">
        <f t="shared" si="5"/>
        <v>0</v>
      </c>
      <c r="P33" s="46">
        <f t="shared" si="6"/>
        <v>0</v>
      </c>
      <c r="Q33" s="46">
        <f t="shared" si="7"/>
        <v>0</v>
      </c>
      <c r="R33" s="46">
        <f t="shared" si="8"/>
        <v>0</v>
      </c>
      <c r="S33" s="35" t="str">
        <f t="shared" si="9"/>
        <v>☓</v>
      </c>
      <c r="T33" s="35" t="str">
        <f t="shared" si="10"/>
        <v>☓</v>
      </c>
      <c r="U33" s="14">
        <f t="shared" si="15"/>
        <v>0</v>
      </c>
      <c r="V33" s="8">
        <f t="shared" si="11"/>
        <v>0</v>
      </c>
      <c r="W33" s="8">
        <f t="shared" si="12"/>
        <v>0</v>
      </c>
      <c r="X33" s="8">
        <f t="shared" si="13"/>
        <v>0</v>
      </c>
      <c r="Y33" s="8">
        <f t="shared" si="14"/>
        <v>0</v>
      </c>
    </row>
    <row r="34" spans="1:25" ht="14.25">
      <c r="A34" s="39">
        <v>51</v>
      </c>
      <c r="B34" s="62"/>
      <c r="C34" s="44"/>
      <c r="D34" s="44"/>
      <c r="E34" s="17"/>
      <c r="F34" s="60"/>
      <c r="G34" s="44"/>
      <c r="H34" s="89"/>
      <c r="I34" s="88"/>
      <c r="J34" s="47" t="str">
        <f t="shared" si="4"/>
        <v/>
      </c>
      <c r="K34" s="47" t="str">
        <f t="shared" si="1"/>
        <v/>
      </c>
      <c r="L34" s="47" t="str">
        <f t="shared" si="2"/>
        <v/>
      </c>
      <c r="M34" s="47" t="str">
        <f>IF($J34&lt;&gt;"",IF(いんふぉ・EnneSmart利用開始申込書!$B$48="希望しない","",IF(TRIM(F34)="","未記入",T34)),IF(TRIM(F34)="","","☓"))</f>
        <v/>
      </c>
      <c r="N34" s="46"/>
      <c r="O34" s="46">
        <f t="shared" si="5"/>
        <v>0</v>
      </c>
      <c r="P34" s="46">
        <f t="shared" si="6"/>
        <v>0</v>
      </c>
      <c r="Q34" s="46">
        <f t="shared" si="7"/>
        <v>0</v>
      </c>
      <c r="R34" s="46">
        <f t="shared" si="8"/>
        <v>0</v>
      </c>
      <c r="S34" s="35" t="str">
        <f t="shared" si="9"/>
        <v>☓</v>
      </c>
      <c r="T34" s="35" t="str">
        <f t="shared" si="10"/>
        <v>☓</v>
      </c>
      <c r="U34" s="14">
        <f t="shared" si="15"/>
        <v>0</v>
      </c>
      <c r="V34" s="8">
        <f t="shared" si="11"/>
        <v>0</v>
      </c>
      <c r="W34" s="8">
        <f t="shared" si="12"/>
        <v>0</v>
      </c>
      <c r="X34" s="8">
        <f t="shared" si="13"/>
        <v>0</v>
      </c>
      <c r="Y34" s="8">
        <f t="shared" si="14"/>
        <v>0</v>
      </c>
    </row>
    <row r="35" spans="1:25" ht="14.25">
      <c r="A35" s="39">
        <v>52</v>
      </c>
      <c r="B35" s="62"/>
      <c r="C35" s="44"/>
      <c r="D35" s="44"/>
      <c r="E35" s="17"/>
      <c r="F35" s="60"/>
      <c r="G35" s="44"/>
      <c r="H35" s="89"/>
      <c r="I35" s="88"/>
      <c r="J35" s="47" t="str">
        <f t="shared" si="4"/>
        <v/>
      </c>
      <c r="K35" s="47" t="str">
        <f t="shared" si="1"/>
        <v/>
      </c>
      <c r="L35" s="47" t="str">
        <f t="shared" si="2"/>
        <v/>
      </c>
      <c r="M35" s="47" t="str">
        <f>IF($J35&lt;&gt;"",IF(いんふぉ・EnneSmart利用開始申込書!$B$48="希望しない","",IF(TRIM(F35)="","未記入",T35)),IF(TRIM(F35)="","","☓"))</f>
        <v/>
      </c>
      <c r="N35" s="46"/>
      <c r="O35" s="46">
        <f t="shared" si="5"/>
        <v>0</v>
      </c>
      <c r="P35" s="46">
        <f t="shared" si="6"/>
        <v>0</v>
      </c>
      <c r="Q35" s="46">
        <f t="shared" si="7"/>
        <v>0</v>
      </c>
      <c r="R35" s="46">
        <f t="shared" si="8"/>
        <v>0</v>
      </c>
      <c r="S35" s="35" t="str">
        <f t="shared" si="9"/>
        <v>☓</v>
      </c>
      <c r="T35" s="35" t="str">
        <f t="shared" si="10"/>
        <v>☓</v>
      </c>
      <c r="U35" s="14">
        <f t="shared" si="15"/>
        <v>0</v>
      </c>
      <c r="V35" s="8">
        <f t="shared" si="11"/>
        <v>0</v>
      </c>
      <c r="W35" s="8">
        <f t="shared" si="12"/>
        <v>0</v>
      </c>
      <c r="X35" s="8">
        <f t="shared" si="13"/>
        <v>0</v>
      </c>
      <c r="Y35" s="8">
        <f t="shared" si="14"/>
        <v>0</v>
      </c>
    </row>
    <row r="36" spans="1:25" ht="14.25">
      <c r="A36" s="39">
        <v>53</v>
      </c>
      <c r="B36" s="62"/>
      <c r="C36" s="44"/>
      <c r="D36" s="44"/>
      <c r="E36" s="17"/>
      <c r="F36" s="60"/>
      <c r="G36" s="44"/>
      <c r="H36" s="89"/>
      <c r="I36" s="88"/>
      <c r="J36" s="47" t="str">
        <f t="shared" si="4"/>
        <v/>
      </c>
      <c r="K36" s="47" t="str">
        <f t="shared" si="1"/>
        <v/>
      </c>
      <c r="L36" s="47" t="str">
        <f t="shared" si="2"/>
        <v/>
      </c>
      <c r="M36" s="47" t="str">
        <f>IF($J36&lt;&gt;"",IF(いんふぉ・EnneSmart利用開始申込書!$B$48="希望しない","",IF(TRIM(F36)="","未記入",T36)),IF(TRIM(F36)="","","☓"))</f>
        <v/>
      </c>
      <c r="N36" s="46"/>
      <c r="O36" s="46">
        <f t="shared" si="5"/>
        <v>0</v>
      </c>
      <c r="P36" s="46">
        <f t="shared" si="6"/>
        <v>0</v>
      </c>
      <c r="Q36" s="46">
        <f t="shared" si="7"/>
        <v>0</v>
      </c>
      <c r="R36" s="46">
        <f t="shared" si="8"/>
        <v>0</v>
      </c>
      <c r="S36" s="35" t="str">
        <f t="shared" si="9"/>
        <v>☓</v>
      </c>
      <c r="T36" s="35" t="str">
        <f t="shared" si="10"/>
        <v>☓</v>
      </c>
      <c r="U36" s="14">
        <f t="shared" si="15"/>
        <v>0</v>
      </c>
      <c r="V36" s="8">
        <f t="shared" si="11"/>
        <v>0</v>
      </c>
      <c r="W36" s="8">
        <f t="shared" si="12"/>
        <v>0</v>
      </c>
      <c r="X36" s="8">
        <f t="shared" si="13"/>
        <v>0</v>
      </c>
      <c r="Y36" s="8">
        <f t="shared" si="14"/>
        <v>0</v>
      </c>
    </row>
    <row r="37" spans="1:25" ht="14.25">
      <c r="A37" s="39">
        <v>54</v>
      </c>
      <c r="B37" s="62"/>
      <c r="C37" s="44"/>
      <c r="D37" s="44"/>
      <c r="E37" s="17"/>
      <c r="F37" s="60"/>
      <c r="G37" s="44"/>
      <c r="H37" s="89"/>
      <c r="I37" s="88"/>
      <c r="J37" s="47" t="str">
        <f t="shared" si="4"/>
        <v/>
      </c>
      <c r="K37" s="47" t="str">
        <f t="shared" si="1"/>
        <v/>
      </c>
      <c r="L37" s="47" t="str">
        <f t="shared" si="2"/>
        <v/>
      </c>
      <c r="M37" s="47" t="str">
        <f>IF($J37&lt;&gt;"",IF(いんふぉ・EnneSmart利用開始申込書!$B$48="希望しない","",IF(TRIM(F37)="","未記入",T37)),IF(TRIM(F37)="","","☓"))</f>
        <v/>
      </c>
      <c r="N37" s="46"/>
      <c r="O37" s="46">
        <f t="shared" si="5"/>
        <v>0</v>
      </c>
      <c r="P37" s="46">
        <f t="shared" si="6"/>
        <v>0</v>
      </c>
      <c r="Q37" s="46">
        <f t="shared" si="7"/>
        <v>0</v>
      </c>
      <c r="R37" s="46">
        <f t="shared" si="8"/>
        <v>0</v>
      </c>
      <c r="S37" s="35" t="str">
        <f t="shared" si="9"/>
        <v>☓</v>
      </c>
      <c r="T37" s="35" t="str">
        <f t="shared" si="10"/>
        <v>☓</v>
      </c>
      <c r="U37" s="14">
        <f t="shared" si="15"/>
        <v>0</v>
      </c>
      <c r="V37" s="8">
        <f t="shared" si="11"/>
        <v>0</v>
      </c>
      <c r="W37" s="8">
        <f t="shared" si="12"/>
        <v>0</v>
      </c>
      <c r="X37" s="8">
        <f t="shared" si="13"/>
        <v>0</v>
      </c>
      <c r="Y37" s="8">
        <f t="shared" si="14"/>
        <v>0</v>
      </c>
    </row>
    <row r="38" spans="1:25" ht="14.25">
      <c r="A38" s="39">
        <v>55</v>
      </c>
      <c r="B38" s="62"/>
      <c r="C38" s="44"/>
      <c r="D38" s="44"/>
      <c r="E38" s="17"/>
      <c r="F38" s="60"/>
      <c r="G38" s="44"/>
      <c r="H38" s="89"/>
      <c r="I38" s="88"/>
      <c r="J38" s="47" t="str">
        <f t="shared" si="4"/>
        <v/>
      </c>
      <c r="K38" s="47" t="str">
        <f t="shared" si="1"/>
        <v/>
      </c>
      <c r="L38" s="47" t="str">
        <f t="shared" si="2"/>
        <v/>
      </c>
      <c r="M38" s="47" t="str">
        <f>IF($J38&lt;&gt;"",IF(いんふぉ・EnneSmart利用開始申込書!$B$48="希望しない","",IF(TRIM(F38)="","未記入",T38)),IF(TRIM(F38)="","","☓"))</f>
        <v/>
      </c>
      <c r="N38" s="46"/>
      <c r="O38" s="46">
        <f t="shared" si="5"/>
        <v>0</v>
      </c>
      <c r="P38" s="46">
        <f t="shared" si="6"/>
        <v>0</v>
      </c>
      <c r="Q38" s="46">
        <f t="shared" si="7"/>
        <v>0</v>
      </c>
      <c r="R38" s="46">
        <f t="shared" si="8"/>
        <v>0</v>
      </c>
      <c r="S38" s="35" t="str">
        <f t="shared" si="9"/>
        <v>☓</v>
      </c>
      <c r="T38" s="35" t="str">
        <f t="shared" si="10"/>
        <v>☓</v>
      </c>
      <c r="U38" s="14">
        <f t="shared" si="15"/>
        <v>0</v>
      </c>
      <c r="V38" s="8">
        <f t="shared" si="11"/>
        <v>0</v>
      </c>
      <c r="W38" s="8">
        <f t="shared" si="12"/>
        <v>0</v>
      </c>
      <c r="X38" s="8">
        <f t="shared" si="13"/>
        <v>0</v>
      </c>
      <c r="Y38" s="8">
        <f t="shared" si="14"/>
        <v>0</v>
      </c>
    </row>
    <row r="39" spans="1:25" ht="14.25">
      <c r="A39" s="39">
        <v>56</v>
      </c>
      <c r="B39" s="62"/>
      <c r="C39" s="44"/>
      <c r="D39" s="44"/>
      <c r="E39" s="17"/>
      <c r="F39" s="60"/>
      <c r="G39" s="44"/>
      <c r="H39" s="89"/>
      <c r="I39" s="88"/>
      <c r="J39" s="47" t="str">
        <f t="shared" si="4"/>
        <v/>
      </c>
      <c r="K39" s="47" t="str">
        <f t="shared" si="1"/>
        <v/>
      </c>
      <c r="L39" s="47" t="str">
        <f t="shared" si="2"/>
        <v/>
      </c>
      <c r="M39" s="47" t="str">
        <f>IF($J39&lt;&gt;"",IF(いんふぉ・EnneSmart利用開始申込書!$B$48="希望しない","",IF(TRIM(F39)="","未記入",T39)),IF(TRIM(F39)="","","☓"))</f>
        <v/>
      </c>
      <c r="N39" s="46"/>
      <c r="O39" s="46">
        <f t="shared" si="5"/>
        <v>0</v>
      </c>
      <c r="P39" s="46">
        <f t="shared" si="6"/>
        <v>0</v>
      </c>
      <c r="Q39" s="46">
        <f t="shared" si="7"/>
        <v>0</v>
      </c>
      <c r="R39" s="46">
        <f t="shared" si="8"/>
        <v>0</v>
      </c>
      <c r="S39" s="35" t="str">
        <f t="shared" si="9"/>
        <v>☓</v>
      </c>
      <c r="T39" s="35" t="str">
        <f t="shared" si="10"/>
        <v>☓</v>
      </c>
      <c r="U39" s="14">
        <f t="shared" si="15"/>
        <v>0</v>
      </c>
      <c r="V39" s="8">
        <f t="shared" si="11"/>
        <v>0</v>
      </c>
      <c r="W39" s="8">
        <f t="shared" si="12"/>
        <v>0</v>
      </c>
      <c r="X39" s="8">
        <f t="shared" si="13"/>
        <v>0</v>
      </c>
      <c r="Y39" s="8">
        <f t="shared" si="14"/>
        <v>0</v>
      </c>
    </row>
    <row r="40" spans="1:25" ht="14.25">
      <c r="A40" s="39">
        <v>57</v>
      </c>
      <c r="B40" s="62"/>
      <c r="C40" s="44"/>
      <c r="D40" s="44"/>
      <c r="E40" s="17"/>
      <c r="F40" s="60"/>
      <c r="G40" s="44"/>
      <c r="H40" s="89"/>
      <c r="I40" s="88"/>
      <c r="J40" s="47" t="str">
        <f t="shared" si="4"/>
        <v/>
      </c>
      <c r="K40" s="47" t="str">
        <f t="shared" si="1"/>
        <v/>
      </c>
      <c r="L40" s="47" t="str">
        <f t="shared" si="2"/>
        <v/>
      </c>
      <c r="M40" s="47" t="str">
        <f>IF($J40&lt;&gt;"",IF(いんふぉ・EnneSmart利用開始申込書!$B$48="希望しない","",IF(TRIM(F40)="","未記入",T40)),IF(TRIM(F40)="","","☓"))</f>
        <v/>
      </c>
      <c r="N40" s="46"/>
      <c r="O40" s="46">
        <f t="shared" si="5"/>
        <v>0</v>
      </c>
      <c r="P40" s="46">
        <f t="shared" si="6"/>
        <v>0</v>
      </c>
      <c r="Q40" s="46">
        <f t="shared" si="7"/>
        <v>0</v>
      </c>
      <c r="R40" s="46">
        <f t="shared" si="8"/>
        <v>0</v>
      </c>
      <c r="S40" s="35" t="str">
        <f t="shared" si="9"/>
        <v>☓</v>
      </c>
      <c r="T40" s="35" t="str">
        <f t="shared" si="10"/>
        <v>☓</v>
      </c>
      <c r="U40" s="14">
        <f t="shared" si="15"/>
        <v>0</v>
      </c>
      <c r="V40" s="8">
        <f t="shared" si="11"/>
        <v>0</v>
      </c>
      <c r="W40" s="8">
        <f t="shared" si="12"/>
        <v>0</v>
      </c>
      <c r="X40" s="8">
        <f t="shared" si="13"/>
        <v>0</v>
      </c>
      <c r="Y40" s="8">
        <f t="shared" si="14"/>
        <v>0</v>
      </c>
    </row>
    <row r="41" spans="1:25" ht="14.25">
      <c r="A41" s="39">
        <v>58</v>
      </c>
      <c r="B41" s="62"/>
      <c r="C41" s="44"/>
      <c r="D41" s="44"/>
      <c r="E41" s="17"/>
      <c r="F41" s="60"/>
      <c r="G41" s="44"/>
      <c r="H41" s="89"/>
      <c r="I41" s="88"/>
      <c r="J41" s="47" t="str">
        <f t="shared" si="4"/>
        <v/>
      </c>
      <c r="K41" s="47" t="str">
        <f t="shared" si="1"/>
        <v/>
      </c>
      <c r="L41" s="47" t="str">
        <f t="shared" si="2"/>
        <v/>
      </c>
      <c r="M41" s="47" t="str">
        <f>IF($J41&lt;&gt;"",IF(いんふぉ・EnneSmart利用開始申込書!$B$48="希望しない","",IF(TRIM(F41)="","未記入",T41)),IF(TRIM(F41)="","","☓"))</f>
        <v/>
      </c>
      <c r="N41" s="46"/>
      <c r="O41" s="46">
        <f t="shared" si="5"/>
        <v>0</v>
      </c>
      <c r="P41" s="46">
        <f t="shared" si="6"/>
        <v>0</v>
      </c>
      <c r="Q41" s="46">
        <f t="shared" si="7"/>
        <v>0</v>
      </c>
      <c r="R41" s="46">
        <f t="shared" si="8"/>
        <v>0</v>
      </c>
      <c r="S41" s="35" t="str">
        <f t="shared" si="9"/>
        <v>☓</v>
      </c>
      <c r="T41" s="35" t="str">
        <f t="shared" si="10"/>
        <v>☓</v>
      </c>
      <c r="U41" s="14">
        <f t="shared" si="15"/>
        <v>0</v>
      </c>
      <c r="V41" s="8">
        <f t="shared" si="11"/>
        <v>0</v>
      </c>
      <c r="W41" s="8">
        <f t="shared" si="12"/>
        <v>0</v>
      </c>
      <c r="X41" s="8">
        <f t="shared" si="13"/>
        <v>0</v>
      </c>
      <c r="Y41" s="8">
        <f t="shared" si="14"/>
        <v>0</v>
      </c>
    </row>
    <row r="42" spans="1:25" ht="14.25">
      <c r="A42" s="39">
        <v>59</v>
      </c>
      <c r="B42" s="62"/>
      <c r="C42" s="44"/>
      <c r="D42" s="44"/>
      <c r="E42" s="17"/>
      <c r="F42" s="60"/>
      <c r="G42" s="44"/>
      <c r="H42" s="89"/>
      <c r="I42" s="88"/>
      <c r="J42" s="47" t="str">
        <f t="shared" si="4"/>
        <v/>
      </c>
      <c r="K42" s="47" t="str">
        <f t="shared" si="1"/>
        <v/>
      </c>
      <c r="L42" s="47" t="str">
        <f t="shared" si="2"/>
        <v/>
      </c>
      <c r="M42" s="47" t="str">
        <f>IF($J42&lt;&gt;"",IF(いんふぉ・EnneSmart利用開始申込書!$B$48="希望しない","",IF(TRIM(F42)="","未記入",T42)),IF(TRIM(F42)="","","☓"))</f>
        <v/>
      </c>
      <c r="N42" s="46"/>
      <c r="O42" s="46">
        <f t="shared" si="5"/>
        <v>0</v>
      </c>
      <c r="P42" s="46">
        <f t="shared" si="6"/>
        <v>0</v>
      </c>
      <c r="Q42" s="46">
        <f t="shared" si="7"/>
        <v>0</v>
      </c>
      <c r="R42" s="46">
        <f t="shared" si="8"/>
        <v>0</v>
      </c>
      <c r="S42" s="35" t="str">
        <f t="shared" si="9"/>
        <v>☓</v>
      </c>
      <c r="T42" s="35" t="str">
        <f t="shared" si="10"/>
        <v>☓</v>
      </c>
      <c r="U42" s="14">
        <f t="shared" si="15"/>
        <v>0</v>
      </c>
      <c r="V42" s="8">
        <f t="shared" si="11"/>
        <v>0</v>
      </c>
      <c r="W42" s="8">
        <f t="shared" si="12"/>
        <v>0</v>
      </c>
      <c r="X42" s="8">
        <f t="shared" si="13"/>
        <v>0</v>
      </c>
      <c r="Y42" s="8">
        <f t="shared" si="14"/>
        <v>0</v>
      </c>
    </row>
    <row r="43" spans="1:25" ht="14.25">
      <c r="A43" s="39">
        <v>60</v>
      </c>
      <c r="B43" s="62"/>
      <c r="C43" s="44"/>
      <c r="D43" s="44"/>
      <c r="E43" s="17"/>
      <c r="F43" s="60"/>
      <c r="G43" s="44"/>
      <c r="H43" s="89"/>
      <c r="I43" s="88"/>
      <c r="J43" s="47" t="str">
        <f t="shared" si="4"/>
        <v/>
      </c>
      <c r="K43" s="47" t="str">
        <f t="shared" si="1"/>
        <v/>
      </c>
      <c r="L43" s="47" t="str">
        <f t="shared" si="2"/>
        <v/>
      </c>
      <c r="M43" s="47" t="str">
        <f>IF($J43&lt;&gt;"",IF(いんふぉ・EnneSmart利用開始申込書!$B$48="希望しない","",IF(TRIM(F43)="","未記入",T43)),IF(TRIM(F43)="","","☓"))</f>
        <v/>
      </c>
      <c r="N43" s="46"/>
      <c r="O43" s="46">
        <f t="shared" si="5"/>
        <v>0</v>
      </c>
      <c r="P43" s="46">
        <f t="shared" si="6"/>
        <v>0</v>
      </c>
      <c r="Q43" s="46">
        <f t="shared" si="7"/>
        <v>0</v>
      </c>
      <c r="R43" s="46">
        <f t="shared" si="8"/>
        <v>0</v>
      </c>
      <c r="S43" s="35" t="str">
        <f t="shared" si="9"/>
        <v>☓</v>
      </c>
      <c r="T43" s="35" t="str">
        <f t="shared" si="10"/>
        <v>☓</v>
      </c>
      <c r="U43" s="14">
        <f t="shared" si="15"/>
        <v>0</v>
      </c>
      <c r="V43" s="8">
        <f t="shared" si="11"/>
        <v>0</v>
      </c>
      <c r="W43" s="8">
        <f t="shared" si="12"/>
        <v>0</v>
      </c>
      <c r="X43" s="8">
        <f t="shared" si="13"/>
        <v>0</v>
      </c>
      <c r="Y43" s="8">
        <f t="shared" si="14"/>
        <v>0</v>
      </c>
    </row>
    <row r="44" spans="1:25" ht="14.25">
      <c r="A44" s="39">
        <v>61</v>
      </c>
      <c r="B44" s="62"/>
      <c r="C44" s="44"/>
      <c r="D44" s="44"/>
      <c r="E44" s="17"/>
      <c r="F44" s="60"/>
      <c r="G44" s="44"/>
      <c r="H44" s="89"/>
      <c r="I44" s="88"/>
      <c r="J44" s="47" t="str">
        <f t="shared" si="4"/>
        <v/>
      </c>
      <c r="K44" s="47" t="str">
        <f t="shared" si="1"/>
        <v/>
      </c>
      <c r="L44" s="47" t="str">
        <f t="shared" si="2"/>
        <v/>
      </c>
      <c r="M44" s="47" t="str">
        <f>IF($J44&lt;&gt;"",IF(いんふぉ・EnneSmart利用開始申込書!$B$48="希望しない","",IF(TRIM(F44)="","未記入",T44)),IF(TRIM(F44)="","","☓"))</f>
        <v/>
      </c>
      <c r="N44" s="46"/>
      <c r="O44" s="46">
        <f t="shared" si="5"/>
        <v>0</v>
      </c>
      <c r="P44" s="46">
        <f t="shared" si="6"/>
        <v>0</v>
      </c>
      <c r="Q44" s="46">
        <f t="shared" si="7"/>
        <v>0</v>
      </c>
      <c r="R44" s="46">
        <f t="shared" si="8"/>
        <v>0</v>
      </c>
      <c r="S44" s="35" t="str">
        <f t="shared" si="9"/>
        <v>☓</v>
      </c>
      <c r="T44" s="35" t="str">
        <f t="shared" si="10"/>
        <v>☓</v>
      </c>
      <c r="U44" s="14">
        <f t="shared" si="15"/>
        <v>0</v>
      </c>
      <c r="V44" s="8">
        <f t="shared" si="11"/>
        <v>0</v>
      </c>
      <c r="W44" s="8">
        <f t="shared" si="12"/>
        <v>0</v>
      </c>
      <c r="X44" s="8">
        <f t="shared" si="13"/>
        <v>0</v>
      </c>
      <c r="Y44" s="8">
        <f t="shared" si="14"/>
        <v>0</v>
      </c>
    </row>
    <row r="45" spans="1:25" ht="14.25">
      <c r="A45" s="39">
        <v>62</v>
      </c>
      <c r="B45" s="62"/>
      <c r="C45" s="44"/>
      <c r="D45" s="44"/>
      <c r="E45" s="17"/>
      <c r="F45" s="60"/>
      <c r="G45" s="44"/>
      <c r="H45" s="89"/>
      <c r="I45" s="88"/>
      <c r="J45" s="47" t="str">
        <f t="shared" si="4"/>
        <v/>
      </c>
      <c r="K45" s="47" t="str">
        <f t="shared" si="1"/>
        <v/>
      </c>
      <c r="L45" s="47" t="str">
        <f t="shared" si="2"/>
        <v/>
      </c>
      <c r="M45" s="47" t="str">
        <f>IF($J45&lt;&gt;"",IF(いんふぉ・EnneSmart利用開始申込書!$B$48="希望しない","",IF(TRIM(F45)="","未記入",T45)),IF(TRIM(F45)="","","☓"))</f>
        <v/>
      </c>
      <c r="N45" s="46"/>
      <c r="O45" s="46">
        <f t="shared" si="5"/>
        <v>0</v>
      </c>
      <c r="P45" s="46">
        <f t="shared" si="6"/>
        <v>0</v>
      </c>
      <c r="Q45" s="46">
        <f t="shared" si="7"/>
        <v>0</v>
      </c>
      <c r="R45" s="46">
        <f t="shared" si="8"/>
        <v>0</v>
      </c>
      <c r="S45" s="35" t="str">
        <f t="shared" si="9"/>
        <v>☓</v>
      </c>
      <c r="T45" s="35" t="str">
        <f t="shared" si="10"/>
        <v>☓</v>
      </c>
      <c r="U45" s="14">
        <f t="shared" si="15"/>
        <v>0</v>
      </c>
      <c r="V45" s="8">
        <f t="shared" si="11"/>
        <v>0</v>
      </c>
      <c r="W45" s="8">
        <f t="shared" si="12"/>
        <v>0</v>
      </c>
      <c r="X45" s="8">
        <f t="shared" si="13"/>
        <v>0</v>
      </c>
      <c r="Y45" s="8">
        <f t="shared" si="14"/>
        <v>0</v>
      </c>
    </row>
    <row r="46" spans="1:25" ht="14.25">
      <c r="A46" s="39">
        <v>63</v>
      </c>
      <c r="B46" s="62"/>
      <c r="C46" s="44"/>
      <c r="D46" s="44"/>
      <c r="E46" s="17"/>
      <c r="F46" s="60"/>
      <c r="G46" s="44"/>
      <c r="H46" s="89"/>
      <c r="I46" s="88"/>
      <c r="J46" s="47" t="str">
        <f t="shared" si="4"/>
        <v/>
      </c>
      <c r="K46" s="47" t="str">
        <f t="shared" si="1"/>
        <v/>
      </c>
      <c r="L46" s="47" t="str">
        <f t="shared" si="2"/>
        <v/>
      </c>
      <c r="M46" s="47" t="str">
        <f>IF($J46&lt;&gt;"",IF(いんふぉ・EnneSmart利用開始申込書!$B$48="希望しない","",IF(TRIM(F46)="","未記入",T46)),IF(TRIM(F46)="","","☓"))</f>
        <v/>
      </c>
      <c r="N46" s="46"/>
      <c r="O46" s="46">
        <f t="shared" si="5"/>
        <v>0</v>
      </c>
      <c r="P46" s="46">
        <f t="shared" si="6"/>
        <v>0</v>
      </c>
      <c r="Q46" s="46">
        <f t="shared" si="7"/>
        <v>0</v>
      </c>
      <c r="R46" s="46">
        <f t="shared" si="8"/>
        <v>0</v>
      </c>
      <c r="S46" s="35" t="str">
        <f t="shared" si="9"/>
        <v>☓</v>
      </c>
      <c r="T46" s="35" t="str">
        <f t="shared" si="10"/>
        <v>☓</v>
      </c>
      <c r="U46" s="14">
        <f t="shared" si="15"/>
        <v>0</v>
      </c>
      <c r="V46" s="8">
        <f t="shared" si="11"/>
        <v>0</v>
      </c>
      <c r="W46" s="8">
        <f t="shared" si="12"/>
        <v>0</v>
      </c>
      <c r="X46" s="8">
        <f t="shared" si="13"/>
        <v>0</v>
      </c>
      <c r="Y46" s="8">
        <f t="shared" si="14"/>
        <v>0</v>
      </c>
    </row>
    <row r="47" spans="1:25" ht="14.25">
      <c r="A47" s="39">
        <v>64</v>
      </c>
      <c r="B47" s="62"/>
      <c r="C47" s="44"/>
      <c r="D47" s="44"/>
      <c r="E47" s="17"/>
      <c r="F47" s="60"/>
      <c r="G47" s="44"/>
      <c r="H47" s="89"/>
      <c r="I47" s="88"/>
      <c r="J47" s="47" t="str">
        <f t="shared" si="4"/>
        <v/>
      </c>
      <c r="K47" s="47" t="str">
        <f t="shared" si="1"/>
        <v/>
      </c>
      <c r="L47" s="47" t="str">
        <f t="shared" si="2"/>
        <v/>
      </c>
      <c r="M47" s="47" t="str">
        <f>IF($J47&lt;&gt;"",IF(いんふぉ・EnneSmart利用開始申込書!$B$48="希望しない","",IF(TRIM(F47)="","未記入",T47)),IF(TRIM(F47)="","","☓"))</f>
        <v/>
      </c>
      <c r="N47" s="46"/>
      <c r="O47" s="46">
        <f t="shared" si="5"/>
        <v>0</v>
      </c>
      <c r="P47" s="46">
        <f t="shared" si="6"/>
        <v>0</v>
      </c>
      <c r="Q47" s="46">
        <f t="shared" si="7"/>
        <v>0</v>
      </c>
      <c r="R47" s="46">
        <f t="shared" si="8"/>
        <v>0</v>
      </c>
      <c r="S47" s="35" t="str">
        <f t="shared" si="9"/>
        <v>☓</v>
      </c>
      <c r="T47" s="35" t="str">
        <f t="shared" si="10"/>
        <v>☓</v>
      </c>
      <c r="U47" s="14">
        <f t="shared" si="15"/>
        <v>0</v>
      </c>
      <c r="V47" s="8">
        <f t="shared" si="11"/>
        <v>0</v>
      </c>
      <c r="W47" s="8">
        <f t="shared" si="12"/>
        <v>0</v>
      </c>
      <c r="X47" s="8">
        <f t="shared" si="13"/>
        <v>0</v>
      </c>
      <c r="Y47" s="8">
        <f t="shared" si="14"/>
        <v>0</v>
      </c>
    </row>
    <row r="48" spans="1:25" ht="14.25">
      <c r="A48" s="39">
        <v>65</v>
      </c>
      <c r="B48" s="62"/>
      <c r="C48" s="44"/>
      <c r="D48" s="44"/>
      <c r="E48" s="17"/>
      <c r="F48" s="60"/>
      <c r="G48" s="44"/>
      <c r="H48" s="89"/>
      <c r="I48" s="88"/>
      <c r="J48" s="47" t="str">
        <f t="shared" si="4"/>
        <v/>
      </c>
      <c r="K48" s="47" t="str">
        <f t="shared" si="1"/>
        <v/>
      </c>
      <c r="L48" s="47" t="str">
        <f t="shared" si="2"/>
        <v/>
      </c>
      <c r="M48" s="47" t="str">
        <f>IF($J48&lt;&gt;"",IF(いんふぉ・EnneSmart利用開始申込書!$B$48="希望しない","",IF(TRIM(F48)="","未記入",T48)),IF(TRIM(F48)="","","☓"))</f>
        <v/>
      </c>
      <c r="N48" s="46"/>
      <c r="O48" s="46">
        <f t="shared" si="5"/>
        <v>0</v>
      </c>
      <c r="P48" s="46">
        <f t="shared" si="6"/>
        <v>0</v>
      </c>
      <c r="Q48" s="46">
        <f t="shared" si="7"/>
        <v>0</v>
      </c>
      <c r="R48" s="46">
        <f t="shared" si="8"/>
        <v>0</v>
      </c>
      <c r="S48" s="35" t="str">
        <f t="shared" si="9"/>
        <v>☓</v>
      </c>
      <c r="T48" s="35" t="str">
        <f t="shared" si="10"/>
        <v>☓</v>
      </c>
      <c r="U48" s="14">
        <f t="shared" si="15"/>
        <v>0</v>
      </c>
      <c r="V48" s="8">
        <f t="shared" si="11"/>
        <v>0</v>
      </c>
      <c r="W48" s="8">
        <f t="shared" si="12"/>
        <v>0</v>
      </c>
      <c r="X48" s="8">
        <f t="shared" si="13"/>
        <v>0</v>
      </c>
      <c r="Y48" s="8">
        <f t="shared" si="14"/>
        <v>0</v>
      </c>
    </row>
    <row r="49" spans="1:25" ht="14.25">
      <c r="A49" s="39">
        <v>66</v>
      </c>
      <c r="B49" s="62"/>
      <c r="C49" s="44"/>
      <c r="D49" s="44"/>
      <c r="E49" s="17"/>
      <c r="F49" s="60"/>
      <c r="G49" s="44"/>
      <c r="H49" s="89"/>
      <c r="I49" s="88"/>
      <c r="J49" s="47" t="str">
        <f t="shared" si="4"/>
        <v/>
      </c>
      <c r="K49" s="47" t="str">
        <f t="shared" si="1"/>
        <v/>
      </c>
      <c r="L49" s="47" t="str">
        <f t="shared" si="2"/>
        <v/>
      </c>
      <c r="M49" s="47" t="str">
        <f>IF($J49&lt;&gt;"",IF(いんふぉ・EnneSmart利用開始申込書!$B$48="希望しない","",IF(TRIM(F49)="","未記入",T49)),IF(TRIM(F49)="","","☓"))</f>
        <v/>
      </c>
      <c r="N49" s="46"/>
      <c r="O49" s="46">
        <f t="shared" si="5"/>
        <v>0</v>
      </c>
      <c r="P49" s="46">
        <f t="shared" si="6"/>
        <v>0</v>
      </c>
      <c r="Q49" s="46">
        <f t="shared" si="7"/>
        <v>0</v>
      </c>
      <c r="R49" s="46">
        <f t="shared" si="8"/>
        <v>0</v>
      </c>
      <c r="S49" s="35" t="str">
        <f t="shared" si="9"/>
        <v>☓</v>
      </c>
      <c r="T49" s="35" t="str">
        <f t="shared" si="10"/>
        <v>☓</v>
      </c>
      <c r="U49" s="14">
        <f t="shared" si="15"/>
        <v>0</v>
      </c>
      <c r="V49" s="8">
        <f t="shared" si="11"/>
        <v>0</v>
      </c>
      <c r="W49" s="8">
        <f t="shared" si="12"/>
        <v>0</v>
      </c>
      <c r="X49" s="8">
        <f t="shared" si="13"/>
        <v>0</v>
      </c>
      <c r="Y49" s="8">
        <f t="shared" si="14"/>
        <v>0</v>
      </c>
    </row>
    <row r="50" spans="1:25" ht="14.25">
      <c r="A50" s="39">
        <v>67</v>
      </c>
      <c r="B50" s="62"/>
      <c r="C50" s="44"/>
      <c r="D50" s="44"/>
      <c r="E50" s="17"/>
      <c r="F50" s="60"/>
      <c r="G50" s="44"/>
      <c r="H50" s="89"/>
      <c r="I50" s="88"/>
      <c r="J50" s="47" t="str">
        <f t="shared" si="4"/>
        <v/>
      </c>
      <c r="K50" s="47" t="str">
        <f t="shared" si="1"/>
        <v/>
      </c>
      <c r="L50" s="47" t="str">
        <f t="shared" si="2"/>
        <v/>
      </c>
      <c r="M50" s="47" t="str">
        <f>IF($J50&lt;&gt;"",IF(いんふぉ・EnneSmart利用開始申込書!$B$48="希望しない","",IF(TRIM(F50)="","未記入",T50)),IF(TRIM(F50)="","","☓"))</f>
        <v/>
      </c>
      <c r="N50" s="46"/>
      <c r="O50" s="46">
        <f t="shared" si="5"/>
        <v>0</v>
      </c>
      <c r="P50" s="46">
        <f t="shared" si="6"/>
        <v>0</v>
      </c>
      <c r="Q50" s="46">
        <f t="shared" si="7"/>
        <v>0</v>
      </c>
      <c r="R50" s="46">
        <f t="shared" si="8"/>
        <v>0</v>
      </c>
      <c r="S50" s="35" t="str">
        <f t="shared" si="9"/>
        <v>☓</v>
      </c>
      <c r="T50" s="35" t="str">
        <f t="shared" si="10"/>
        <v>☓</v>
      </c>
      <c r="U50" s="14">
        <f t="shared" si="15"/>
        <v>0</v>
      </c>
      <c r="V50" s="8">
        <f t="shared" si="11"/>
        <v>0</v>
      </c>
      <c r="W50" s="8">
        <f t="shared" si="12"/>
        <v>0</v>
      </c>
      <c r="X50" s="8">
        <f t="shared" si="13"/>
        <v>0</v>
      </c>
      <c r="Y50" s="8">
        <f t="shared" si="14"/>
        <v>0</v>
      </c>
    </row>
    <row r="51" spans="1:25" ht="14.25">
      <c r="A51" s="39">
        <v>68</v>
      </c>
      <c r="B51" s="62"/>
      <c r="C51" s="44"/>
      <c r="D51" s="44"/>
      <c r="E51" s="17"/>
      <c r="F51" s="60"/>
      <c r="G51" s="44"/>
      <c r="H51" s="89"/>
      <c r="I51" s="88"/>
      <c r="J51" s="47" t="str">
        <f t="shared" si="4"/>
        <v/>
      </c>
      <c r="K51" s="47" t="str">
        <f t="shared" si="1"/>
        <v/>
      </c>
      <c r="L51" s="47" t="str">
        <f t="shared" si="2"/>
        <v/>
      </c>
      <c r="M51" s="47" t="str">
        <f>IF($J51&lt;&gt;"",IF(いんふぉ・EnneSmart利用開始申込書!$B$48="希望しない","",IF(TRIM(F51)="","未記入",T51)),IF(TRIM(F51)="","","☓"))</f>
        <v/>
      </c>
      <c r="N51" s="46"/>
      <c r="O51" s="46">
        <f t="shared" si="5"/>
        <v>0</v>
      </c>
      <c r="P51" s="46">
        <f t="shared" si="6"/>
        <v>0</v>
      </c>
      <c r="Q51" s="46">
        <f t="shared" si="7"/>
        <v>0</v>
      </c>
      <c r="R51" s="46">
        <f t="shared" si="8"/>
        <v>0</v>
      </c>
      <c r="S51" s="35" t="str">
        <f t="shared" si="9"/>
        <v>☓</v>
      </c>
      <c r="T51" s="35" t="str">
        <f t="shared" si="10"/>
        <v>☓</v>
      </c>
      <c r="U51" s="14">
        <f t="shared" si="15"/>
        <v>0</v>
      </c>
      <c r="V51" s="8">
        <f t="shared" si="11"/>
        <v>0</v>
      </c>
      <c r="W51" s="8">
        <f t="shared" si="12"/>
        <v>0</v>
      </c>
      <c r="X51" s="8">
        <f t="shared" si="13"/>
        <v>0</v>
      </c>
      <c r="Y51" s="8">
        <f t="shared" si="14"/>
        <v>0</v>
      </c>
    </row>
    <row r="52" spans="1:25" ht="14.25">
      <c r="A52" s="39">
        <v>69</v>
      </c>
      <c r="B52" s="62"/>
      <c r="C52" s="44"/>
      <c r="D52" s="44"/>
      <c r="E52" s="17"/>
      <c r="F52" s="60"/>
      <c r="G52" s="44"/>
      <c r="H52" s="89"/>
      <c r="I52" s="88"/>
      <c r="J52" s="47" t="str">
        <f t="shared" si="4"/>
        <v/>
      </c>
      <c r="K52" s="47" t="str">
        <f t="shared" si="1"/>
        <v/>
      </c>
      <c r="L52" s="47" t="str">
        <f t="shared" si="2"/>
        <v/>
      </c>
      <c r="M52" s="47" t="str">
        <f>IF($J52&lt;&gt;"",IF(いんふぉ・EnneSmart利用開始申込書!$B$48="希望しない","",IF(TRIM(F52)="","未記入",T52)),IF(TRIM(F52)="","","☓"))</f>
        <v/>
      </c>
      <c r="N52" s="46"/>
      <c r="O52" s="46">
        <f t="shared" si="5"/>
        <v>0</v>
      </c>
      <c r="P52" s="46">
        <f t="shared" si="6"/>
        <v>0</v>
      </c>
      <c r="Q52" s="46">
        <f t="shared" si="7"/>
        <v>0</v>
      </c>
      <c r="R52" s="46">
        <f t="shared" si="8"/>
        <v>0</v>
      </c>
      <c r="S52" s="35" t="str">
        <f t="shared" si="9"/>
        <v>☓</v>
      </c>
      <c r="T52" s="35" t="str">
        <f t="shared" si="10"/>
        <v>☓</v>
      </c>
      <c r="U52" s="14">
        <f t="shared" si="15"/>
        <v>0</v>
      </c>
      <c r="V52" s="8">
        <f t="shared" si="11"/>
        <v>0</v>
      </c>
      <c r="W52" s="8">
        <f t="shared" si="12"/>
        <v>0</v>
      </c>
      <c r="X52" s="8">
        <f t="shared" si="13"/>
        <v>0</v>
      </c>
      <c r="Y52" s="8">
        <f t="shared" si="14"/>
        <v>0</v>
      </c>
    </row>
    <row r="53" spans="1:25" ht="14.25">
      <c r="A53" s="39">
        <v>70</v>
      </c>
      <c r="B53" s="62"/>
      <c r="C53" s="44"/>
      <c r="D53" s="44"/>
      <c r="E53" s="17"/>
      <c r="F53" s="60"/>
      <c r="G53" s="44"/>
      <c r="H53" s="89"/>
      <c r="I53" s="88"/>
      <c r="J53" s="47" t="str">
        <f t="shared" si="4"/>
        <v/>
      </c>
      <c r="K53" s="47" t="str">
        <f t="shared" si="1"/>
        <v/>
      </c>
      <c r="L53" s="47" t="str">
        <f t="shared" si="2"/>
        <v/>
      </c>
      <c r="M53" s="47" t="str">
        <f>IF($J53&lt;&gt;"",IF(いんふぉ・EnneSmart利用開始申込書!$B$48="希望しない","",IF(TRIM(F53)="","未記入",T53)),IF(TRIM(F53)="","","☓"))</f>
        <v/>
      </c>
      <c r="N53" s="46"/>
      <c r="O53" s="46">
        <f t="shared" si="5"/>
        <v>0</v>
      </c>
      <c r="P53" s="46">
        <f t="shared" si="6"/>
        <v>0</v>
      </c>
      <c r="Q53" s="46">
        <f t="shared" si="7"/>
        <v>0</v>
      </c>
      <c r="R53" s="46">
        <f t="shared" si="8"/>
        <v>0</v>
      </c>
      <c r="S53" s="35" t="str">
        <f t="shared" si="9"/>
        <v>☓</v>
      </c>
      <c r="T53" s="35" t="str">
        <f t="shared" si="10"/>
        <v>☓</v>
      </c>
      <c r="U53" s="14">
        <f t="shared" si="15"/>
        <v>0</v>
      </c>
      <c r="V53" s="8">
        <f t="shared" si="11"/>
        <v>0</v>
      </c>
      <c r="W53" s="8">
        <f t="shared" si="12"/>
        <v>0</v>
      </c>
      <c r="X53" s="8">
        <f t="shared" si="13"/>
        <v>0</v>
      </c>
      <c r="Y53" s="8">
        <f t="shared" si="14"/>
        <v>0</v>
      </c>
    </row>
    <row r="54" spans="1:25" ht="14.25">
      <c r="A54" s="39">
        <v>71</v>
      </c>
      <c r="B54" s="62"/>
      <c r="C54" s="44"/>
      <c r="D54" s="44"/>
      <c r="E54" s="17"/>
      <c r="F54" s="60"/>
      <c r="G54" s="44"/>
      <c r="H54" s="89"/>
      <c r="I54" s="88"/>
      <c r="J54" s="47" t="str">
        <f t="shared" si="4"/>
        <v/>
      </c>
      <c r="K54" s="47" t="str">
        <f t="shared" si="1"/>
        <v/>
      </c>
      <c r="L54" s="47" t="str">
        <f t="shared" si="2"/>
        <v/>
      </c>
      <c r="M54" s="47" t="str">
        <f>IF($J54&lt;&gt;"",IF(いんふぉ・EnneSmart利用開始申込書!$B$48="希望しない","",IF(TRIM(F54)="","未記入",T54)),IF(TRIM(F54)="","","☓"))</f>
        <v/>
      </c>
      <c r="N54" s="46"/>
      <c r="O54" s="46">
        <f t="shared" si="5"/>
        <v>0</v>
      </c>
      <c r="P54" s="46">
        <f t="shared" si="6"/>
        <v>0</v>
      </c>
      <c r="Q54" s="46">
        <f t="shared" si="7"/>
        <v>0</v>
      </c>
      <c r="R54" s="46">
        <f t="shared" si="8"/>
        <v>0</v>
      </c>
      <c r="S54" s="35" t="str">
        <f t="shared" si="9"/>
        <v>☓</v>
      </c>
      <c r="T54" s="35" t="str">
        <f t="shared" si="10"/>
        <v>☓</v>
      </c>
      <c r="U54" s="14">
        <f t="shared" si="15"/>
        <v>0</v>
      </c>
      <c r="V54" s="8">
        <f t="shared" si="11"/>
        <v>0</v>
      </c>
      <c r="W54" s="8">
        <f t="shared" si="12"/>
        <v>0</v>
      </c>
      <c r="X54" s="8">
        <f t="shared" si="13"/>
        <v>0</v>
      </c>
      <c r="Y54" s="8">
        <f t="shared" si="14"/>
        <v>0</v>
      </c>
    </row>
    <row r="55" spans="1:25" ht="14.25">
      <c r="A55" s="39">
        <v>72</v>
      </c>
      <c r="B55" s="62"/>
      <c r="C55" s="44"/>
      <c r="D55" s="44"/>
      <c r="E55" s="17"/>
      <c r="F55" s="60"/>
      <c r="G55" s="44"/>
      <c r="H55" s="89"/>
      <c r="I55" s="88"/>
      <c r="J55" s="47" t="str">
        <f t="shared" si="4"/>
        <v/>
      </c>
      <c r="K55" s="47" t="str">
        <f t="shared" si="1"/>
        <v/>
      </c>
      <c r="L55" s="47" t="str">
        <f t="shared" si="2"/>
        <v/>
      </c>
      <c r="M55" s="47" t="str">
        <f>IF($J55&lt;&gt;"",IF(いんふぉ・EnneSmart利用開始申込書!$B$48="希望しない","",IF(TRIM(F55)="","未記入",T55)),IF(TRIM(F55)="","","☓"))</f>
        <v/>
      </c>
      <c r="N55" s="46"/>
      <c r="O55" s="46">
        <f t="shared" si="5"/>
        <v>0</v>
      </c>
      <c r="P55" s="46">
        <f t="shared" si="6"/>
        <v>0</v>
      </c>
      <c r="Q55" s="46">
        <f t="shared" si="7"/>
        <v>0</v>
      </c>
      <c r="R55" s="46">
        <f t="shared" si="8"/>
        <v>0</v>
      </c>
      <c r="S55" s="35" t="str">
        <f t="shared" si="9"/>
        <v>☓</v>
      </c>
      <c r="T55" s="35" t="str">
        <f t="shared" si="10"/>
        <v>☓</v>
      </c>
      <c r="U55" s="14">
        <f t="shared" si="15"/>
        <v>0</v>
      </c>
      <c r="V55" s="8">
        <f t="shared" si="11"/>
        <v>0</v>
      </c>
      <c r="W55" s="8">
        <f t="shared" si="12"/>
        <v>0</v>
      </c>
      <c r="X55" s="8">
        <f t="shared" si="13"/>
        <v>0</v>
      </c>
      <c r="Y55" s="8">
        <f t="shared" si="14"/>
        <v>0</v>
      </c>
    </row>
    <row r="56" spans="1:25" ht="14.25">
      <c r="A56" s="39">
        <v>73</v>
      </c>
      <c r="B56" s="62"/>
      <c r="C56" s="44"/>
      <c r="D56" s="44"/>
      <c r="E56" s="17"/>
      <c r="F56" s="60"/>
      <c r="G56" s="44"/>
      <c r="H56" s="89"/>
      <c r="I56" s="88"/>
      <c r="J56" s="47" t="str">
        <f t="shared" si="4"/>
        <v/>
      </c>
      <c r="K56" s="47" t="str">
        <f t="shared" si="1"/>
        <v/>
      </c>
      <c r="L56" s="47" t="str">
        <f t="shared" si="2"/>
        <v/>
      </c>
      <c r="M56" s="47" t="str">
        <f>IF($J56&lt;&gt;"",IF(いんふぉ・EnneSmart利用開始申込書!$B$48="希望しない","",IF(TRIM(F56)="","未記入",T56)),IF(TRIM(F56)="","","☓"))</f>
        <v/>
      </c>
      <c r="N56" s="46"/>
      <c r="O56" s="46">
        <f t="shared" si="5"/>
        <v>0</v>
      </c>
      <c r="P56" s="46">
        <f t="shared" si="6"/>
        <v>0</v>
      </c>
      <c r="Q56" s="46">
        <f t="shared" si="7"/>
        <v>0</v>
      </c>
      <c r="R56" s="46">
        <f t="shared" si="8"/>
        <v>0</v>
      </c>
      <c r="S56" s="35" t="str">
        <f t="shared" si="9"/>
        <v>☓</v>
      </c>
      <c r="T56" s="35" t="str">
        <f t="shared" si="10"/>
        <v>☓</v>
      </c>
      <c r="U56" s="14">
        <f t="shared" si="15"/>
        <v>0</v>
      </c>
      <c r="V56" s="8">
        <f t="shared" si="11"/>
        <v>0</v>
      </c>
      <c r="W56" s="8">
        <f t="shared" si="12"/>
        <v>0</v>
      </c>
      <c r="X56" s="8">
        <f t="shared" si="13"/>
        <v>0</v>
      </c>
      <c r="Y56" s="8">
        <f t="shared" si="14"/>
        <v>0</v>
      </c>
    </row>
    <row r="57" spans="1:25" ht="14.25">
      <c r="A57" s="39">
        <v>74</v>
      </c>
      <c r="B57" s="62"/>
      <c r="C57" s="44"/>
      <c r="D57" s="44"/>
      <c r="E57" s="17"/>
      <c r="F57" s="60"/>
      <c r="G57" s="44"/>
      <c r="H57" s="89"/>
      <c r="I57" s="88"/>
      <c r="J57" s="47" t="str">
        <f t="shared" si="4"/>
        <v/>
      </c>
      <c r="K57" s="47" t="str">
        <f t="shared" si="1"/>
        <v/>
      </c>
      <c r="L57" s="47" t="str">
        <f t="shared" si="2"/>
        <v/>
      </c>
      <c r="M57" s="47" t="str">
        <f>IF($J57&lt;&gt;"",IF(いんふぉ・EnneSmart利用開始申込書!$B$48="希望しない","",IF(TRIM(F57)="","未記入",T57)),IF(TRIM(F57)="","","☓"))</f>
        <v/>
      </c>
      <c r="N57" s="46"/>
      <c r="O57" s="46">
        <f t="shared" si="5"/>
        <v>0</v>
      </c>
      <c r="P57" s="46">
        <f t="shared" si="6"/>
        <v>0</v>
      </c>
      <c r="Q57" s="46">
        <f t="shared" si="7"/>
        <v>0</v>
      </c>
      <c r="R57" s="46">
        <f t="shared" si="8"/>
        <v>0</v>
      </c>
      <c r="S57" s="35" t="str">
        <f t="shared" si="9"/>
        <v>☓</v>
      </c>
      <c r="T57" s="35" t="str">
        <f t="shared" si="10"/>
        <v>☓</v>
      </c>
      <c r="U57" s="14">
        <f t="shared" si="15"/>
        <v>0</v>
      </c>
      <c r="V57" s="8">
        <f t="shared" si="11"/>
        <v>0</v>
      </c>
      <c r="W57" s="8">
        <f t="shared" si="12"/>
        <v>0</v>
      </c>
      <c r="X57" s="8">
        <f t="shared" si="13"/>
        <v>0</v>
      </c>
      <c r="Y57" s="8">
        <f t="shared" si="14"/>
        <v>0</v>
      </c>
    </row>
    <row r="58" spans="1:25" ht="14.25">
      <c r="A58" s="39">
        <v>75</v>
      </c>
      <c r="B58" s="62"/>
      <c r="C58" s="44"/>
      <c r="D58" s="44"/>
      <c r="E58" s="17"/>
      <c r="F58" s="60"/>
      <c r="G58" s="44"/>
      <c r="H58" s="89"/>
      <c r="I58" s="88"/>
      <c r="J58" s="47" t="str">
        <f t="shared" si="4"/>
        <v/>
      </c>
      <c r="K58" s="47" t="str">
        <f t="shared" si="1"/>
        <v/>
      </c>
      <c r="L58" s="47" t="str">
        <f t="shared" si="2"/>
        <v/>
      </c>
      <c r="M58" s="47" t="str">
        <f>IF($J58&lt;&gt;"",IF(いんふぉ・EnneSmart利用開始申込書!$B$48="希望しない","",IF(TRIM(F58)="","未記入",T58)),IF(TRIM(F58)="","","☓"))</f>
        <v/>
      </c>
      <c r="N58" s="46"/>
      <c r="O58" s="46">
        <f t="shared" si="5"/>
        <v>0</v>
      </c>
      <c r="P58" s="46">
        <f t="shared" si="6"/>
        <v>0</v>
      </c>
      <c r="Q58" s="46">
        <f t="shared" si="7"/>
        <v>0</v>
      </c>
      <c r="R58" s="46">
        <f t="shared" si="8"/>
        <v>0</v>
      </c>
      <c r="S58" s="35" t="str">
        <f t="shared" si="9"/>
        <v>☓</v>
      </c>
      <c r="T58" s="35" t="str">
        <f t="shared" si="10"/>
        <v>☓</v>
      </c>
      <c r="U58" s="14">
        <f t="shared" si="15"/>
        <v>0</v>
      </c>
      <c r="V58" s="8">
        <f t="shared" si="11"/>
        <v>0</v>
      </c>
      <c r="W58" s="8">
        <f t="shared" si="12"/>
        <v>0</v>
      </c>
      <c r="X58" s="8">
        <f t="shared" si="13"/>
        <v>0</v>
      </c>
      <c r="Y58" s="8">
        <f t="shared" si="14"/>
        <v>0</v>
      </c>
    </row>
    <row r="59" spans="1:25" ht="14.25">
      <c r="A59" s="39">
        <v>76</v>
      </c>
      <c r="B59" s="62"/>
      <c r="C59" s="44"/>
      <c r="D59" s="44"/>
      <c r="E59" s="17"/>
      <c r="F59" s="60"/>
      <c r="G59" s="44"/>
      <c r="H59" s="89"/>
      <c r="I59" s="88"/>
      <c r="J59" s="47" t="str">
        <f t="shared" si="4"/>
        <v/>
      </c>
      <c r="K59" s="47" t="str">
        <f t="shared" si="1"/>
        <v/>
      </c>
      <c r="L59" s="47" t="str">
        <f t="shared" si="2"/>
        <v/>
      </c>
      <c r="M59" s="47" t="str">
        <f>IF($J59&lt;&gt;"",IF(いんふぉ・EnneSmart利用開始申込書!$B$48="希望しない","",IF(TRIM(F59)="","未記入",T59)),IF(TRIM(F59)="","","☓"))</f>
        <v/>
      </c>
      <c r="N59" s="46"/>
      <c r="O59" s="46">
        <f t="shared" si="5"/>
        <v>0</v>
      </c>
      <c r="P59" s="46">
        <f t="shared" si="6"/>
        <v>0</v>
      </c>
      <c r="Q59" s="46">
        <f t="shared" si="7"/>
        <v>0</v>
      </c>
      <c r="R59" s="46">
        <f t="shared" si="8"/>
        <v>0</v>
      </c>
      <c r="S59" s="35" t="str">
        <f t="shared" si="9"/>
        <v>☓</v>
      </c>
      <c r="T59" s="35" t="str">
        <f t="shared" si="10"/>
        <v>☓</v>
      </c>
      <c r="U59" s="14">
        <f t="shared" si="15"/>
        <v>0</v>
      </c>
      <c r="V59" s="8">
        <f t="shared" si="11"/>
        <v>0</v>
      </c>
      <c r="W59" s="8">
        <f t="shared" si="12"/>
        <v>0</v>
      </c>
      <c r="X59" s="8">
        <f t="shared" si="13"/>
        <v>0</v>
      </c>
      <c r="Y59" s="8">
        <f t="shared" si="14"/>
        <v>0</v>
      </c>
    </row>
    <row r="60" spans="1:25" ht="14.25">
      <c r="A60" s="39">
        <v>77</v>
      </c>
      <c r="B60" s="62"/>
      <c r="C60" s="44"/>
      <c r="D60" s="44"/>
      <c r="E60" s="17"/>
      <c r="F60" s="60"/>
      <c r="G60" s="44"/>
      <c r="H60" s="89"/>
      <c r="I60" s="88"/>
      <c r="J60" s="47" t="str">
        <f t="shared" si="4"/>
        <v/>
      </c>
      <c r="K60" s="47" t="str">
        <f t="shared" si="1"/>
        <v/>
      </c>
      <c r="L60" s="47" t="str">
        <f t="shared" si="2"/>
        <v/>
      </c>
      <c r="M60" s="47" t="str">
        <f>IF($J60&lt;&gt;"",IF(いんふぉ・EnneSmart利用開始申込書!$B$48="希望しない","",IF(TRIM(F60)="","未記入",T60)),IF(TRIM(F60)="","","☓"))</f>
        <v/>
      </c>
      <c r="N60" s="46"/>
      <c r="O60" s="46">
        <f t="shared" si="5"/>
        <v>0</v>
      </c>
      <c r="P60" s="46">
        <f t="shared" si="6"/>
        <v>0</v>
      </c>
      <c r="Q60" s="46">
        <f t="shared" si="7"/>
        <v>0</v>
      </c>
      <c r="R60" s="46">
        <f t="shared" si="8"/>
        <v>0</v>
      </c>
      <c r="S60" s="35" t="str">
        <f t="shared" si="9"/>
        <v>☓</v>
      </c>
      <c r="T60" s="35" t="str">
        <f t="shared" si="10"/>
        <v>☓</v>
      </c>
      <c r="U60" s="14">
        <f t="shared" si="15"/>
        <v>0</v>
      </c>
      <c r="V60" s="8">
        <f t="shared" si="11"/>
        <v>0</v>
      </c>
      <c r="W60" s="8">
        <f t="shared" si="12"/>
        <v>0</v>
      </c>
      <c r="X60" s="8">
        <f t="shared" si="13"/>
        <v>0</v>
      </c>
      <c r="Y60" s="8">
        <f t="shared" si="14"/>
        <v>0</v>
      </c>
    </row>
    <row r="61" spans="1:25" ht="14.25">
      <c r="A61" s="39">
        <v>78</v>
      </c>
      <c r="B61" s="62"/>
      <c r="C61" s="44"/>
      <c r="D61" s="44"/>
      <c r="E61" s="17"/>
      <c r="F61" s="60"/>
      <c r="G61" s="44"/>
      <c r="H61" s="89"/>
      <c r="I61" s="88"/>
      <c r="J61" s="47" t="str">
        <f t="shared" si="4"/>
        <v/>
      </c>
      <c r="K61" s="47" t="str">
        <f t="shared" si="1"/>
        <v/>
      </c>
      <c r="L61" s="47" t="str">
        <f t="shared" si="2"/>
        <v/>
      </c>
      <c r="M61" s="47" t="str">
        <f>IF($J61&lt;&gt;"",IF(いんふぉ・EnneSmart利用開始申込書!$B$48="希望しない","",IF(TRIM(F61)="","未記入",T61)),IF(TRIM(F61)="","","☓"))</f>
        <v/>
      </c>
      <c r="N61" s="46"/>
      <c r="O61" s="46">
        <f t="shared" si="5"/>
        <v>0</v>
      </c>
      <c r="P61" s="46">
        <f t="shared" si="6"/>
        <v>0</v>
      </c>
      <c r="Q61" s="46">
        <f t="shared" si="7"/>
        <v>0</v>
      </c>
      <c r="R61" s="46">
        <f t="shared" si="8"/>
        <v>0</v>
      </c>
      <c r="S61" s="35" t="str">
        <f t="shared" si="9"/>
        <v>☓</v>
      </c>
      <c r="T61" s="35" t="str">
        <f t="shared" si="10"/>
        <v>☓</v>
      </c>
      <c r="U61" s="14">
        <f t="shared" si="15"/>
        <v>0</v>
      </c>
      <c r="V61" s="8">
        <f t="shared" si="11"/>
        <v>0</v>
      </c>
      <c r="W61" s="8">
        <f t="shared" si="12"/>
        <v>0</v>
      </c>
      <c r="X61" s="8">
        <f t="shared" si="13"/>
        <v>0</v>
      </c>
      <c r="Y61" s="8">
        <f t="shared" si="14"/>
        <v>0</v>
      </c>
    </row>
    <row r="62" spans="1:25" ht="14.25">
      <c r="A62" s="39">
        <v>79</v>
      </c>
      <c r="B62" s="62"/>
      <c r="C62" s="44"/>
      <c r="D62" s="44"/>
      <c r="E62" s="17"/>
      <c r="F62" s="60"/>
      <c r="G62" s="44"/>
      <c r="H62" s="89"/>
      <c r="I62" s="88"/>
      <c r="J62" s="47" t="str">
        <f t="shared" si="4"/>
        <v/>
      </c>
      <c r="K62" s="47" t="str">
        <f t="shared" si="1"/>
        <v/>
      </c>
      <c r="L62" s="47" t="str">
        <f t="shared" si="2"/>
        <v/>
      </c>
      <c r="M62" s="47" t="str">
        <f>IF($J62&lt;&gt;"",IF(いんふぉ・EnneSmart利用開始申込書!$B$48="希望しない","",IF(TRIM(F62)="","未記入",T62)),IF(TRIM(F62)="","","☓"))</f>
        <v/>
      </c>
      <c r="N62" s="46"/>
      <c r="O62" s="46">
        <f t="shared" si="5"/>
        <v>0</v>
      </c>
      <c r="P62" s="46">
        <f t="shared" si="6"/>
        <v>0</v>
      </c>
      <c r="Q62" s="46">
        <f t="shared" si="7"/>
        <v>0</v>
      </c>
      <c r="R62" s="46">
        <f t="shared" si="8"/>
        <v>0</v>
      </c>
      <c r="S62" s="35" t="str">
        <f t="shared" si="9"/>
        <v>☓</v>
      </c>
      <c r="T62" s="35" t="str">
        <f t="shared" si="10"/>
        <v>☓</v>
      </c>
      <c r="U62" s="14">
        <f t="shared" si="15"/>
        <v>0</v>
      </c>
      <c r="V62" s="8">
        <f t="shared" si="11"/>
        <v>0</v>
      </c>
      <c r="W62" s="8">
        <f t="shared" si="12"/>
        <v>0</v>
      </c>
      <c r="X62" s="8">
        <f t="shared" si="13"/>
        <v>0</v>
      </c>
      <c r="Y62" s="8">
        <f t="shared" si="14"/>
        <v>0</v>
      </c>
    </row>
    <row r="63" spans="1:25" ht="14.25">
      <c r="A63" s="39">
        <v>80</v>
      </c>
      <c r="B63" s="62"/>
      <c r="C63" s="44"/>
      <c r="D63" s="44"/>
      <c r="E63" s="17"/>
      <c r="F63" s="60"/>
      <c r="G63" s="44"/>
      <c r="H63" s="89"/>
      <c r="I63" s="88"/>
      <c r="J63" s="47" t="str">
        <f t="shared" si="4"/>
        <v/>
      </c>
      <c r="K63" s="47" t="str">
        <f t="shared" si="1"/>
        <v/>
      </c>
      <c r="L63" s="47" t="str">
        <f t="shared" si="2"/>
        <v/>
      </c>
      <c r="M63" s="47" t="str">
        <f>IF($J63&lt;&gt;"",IF(いんふぉ・EnneSmart利用開始申込書!$B$48="希望しない","",IF(TRIM(F63)="","未記入",T63)),IF(TRIM(F63)="","","☓"))</f>
        <v/>
      </c>
      <c r="N63" s="46"/>
      <c r="O63" s="46">
        <f t="shared" si="5"/>
        <v>0</v>
      </c>
      <c r="P63" s="46">
        <f t="shared" si="6"/>
        <v>0</v>
      </c>
      <c r="Q63" s="46">
        <f t="shared" si="7"/>
        <v>0</v>
      </c>
      <c r="R63" s="46">
        <f t="shared" si="8"/>
        <v>0</v>
      </c>
      <c r="S63" s="35" t="str">
        <f t="shared" si="9"/>
        <v>☓</v>
      </c>
      <c r="T63" s="35" t="str">
        <f t="shared" si="10"/>
        <v>☓</v>
      </c>
      <c r="U63" s="14">
        <f t="shared" si="15"/>
        <v>0</v>
      </c>
      <c r="V63" s="8">
        <f t="shared" si="11"/>
        <v>0</v>
      </c>
      <c r="W63" s="8">
        <f t="shared" si="12"/>
        <v>0</v>
      </c>
      <c r="X63" s="8">
        <f t="shared" si="13"/>
        <v>0</v>
      </c>
      <c r="Y63" s="8">
        <f t="shared" si="14"/>
        <v>0</v>
      </c>
    </row>
    <row r="64" spans="1:25" ht="14.25">
      <c r="A64" s="39">
        <v>81</v>
      </c>
      <c r="B64" s="62"/>
      <c r="C64" s="44"/>
      <c r="D64" s="44"/>
      <c r="E64" s="17"/>
      <c r="F64" s="60"/>
      <c r="G64" s="44"/>
      <c r="H64" s="89"/>
      <c r="I64" s="88"/>
      <c r="J64" s="47" t="str">
        <f t="shared" si="4"/>
        <v/>
      </c>
      <c r="K64" s="47" t="str">
        <f t="shared" si="1"/>
        <v/>
      </c>
      <c r="L64" s="47" t="str">
        <f t="shared" si="2"/>
        <v/>
      </c>
      <c r="M64" s="47" t="str">
        <f>IF($J64&lt;&gt;"",IF(いんふぉ・EnneSmart利用開始申込書!$B$48="希望しない","",IF(TRIM(F64)="","未記入",T64)),IF(TRIM(F64)="","","☓"))</f>
        <v/>
      </c>
      <c r="N64" s="46"/>
      <c r="O64" s="46">
        <f t="shared" si="5"/>
        <v>0</v>
      </c>
      <c r="P64" s="46">
        <f t="shared" si="6"/>
        <v>0</v>
      </c>
      <c r="Q64" s="46">
        <f t="shared" si="7"/>
        <v>0</v>
      </c>
      <c r="R64" s="46">
        <f t="shared" si="8"/>
        <v>0</v>
      </c>
      <c r="S64" s="35" t="str">
        <f t="shared" si="9"/>
        <v>☓</v>
      </c>
      <c r="T64" s="35" t="str">
        <f t="shared" si="10"/>
        <v>☓</v>
      </c>
      <c r="U64" s="14">
        <f t="shared" si="15"/>
        <v>0</v>
      </c>
      <c r="V64" s="8">
        <f t="shared" si="11"/>
        <v>0</v>
      </c>
      <c r="W64" s="8">
        <f t="shared" si="12"/>
        <v>0</v>
      </c>
      <c r="X64" s="8">
        <f t="shared" si="13"/>
        <v>0</v>
      </c>
      <c r="Y64" s="8">
        <f t="shared" si="14"/>
        <v>0</v>
      </c>
    </row>
    <row r="65" spans="1:25" ht="14.25">
      <c r="A65" s="39">
        <v>82</v>
      </c>
      <c r="B65" s="62"/>
      <c r="C65" s="44"/>
      <c r="D65" s="44"/>
      <c r="E65" s="17"/>
      <c r="F65" s="60"/>
      <c r="G65" s="44"/>
      <c r="H65" s="89"/>
      <c r="I65" s="88"/>
      <c r="J65" s="47" t="str">
        <f t="shared" si="4"/>
        <v/>
      </c>
      <c r="K65" s="47" t="str">
        <f t="shared" si="1"/>
        <v/>
      </c>
      <c r="L65" s="47" t="str">
        <f t="shared" si="2"/>
        <v/>
      </c>
      <c r="M65" s="47" t="str">
        <f>IF($J65&lt;&gt;"",IF(いんふぉ・EnneSmart利用開始申込書!$B$48="希望しない","",IF(TRIM(F65)="","未記入",T65)),IF(TRIM(F65)="","","☓"))</f>
        <v/>
      </c>
      <c r="N65" s="46"/>
      <c r="O65" s="46">
        <f t="shared" si="5"/>
        <v>0</v>
      </c>
      <c r="P65" s="46">
        <f t="shared" si="6"/>
        <v>0</v>
      </c>
      <c r="Q65" s="46">
        <f t="shared" si="7"/>
        <v>0</v>
      </c>
      <c r="R65" s="46">
        <f t="shared" si="8"/>
        <v>0</v>
      </c>
      <c r="S65" s="35" t="str">
        <f t="shared" si="9"/>
        <v>☓</v>
      </c>
      <c r="T65" s="35" t="str">
        <f t="shared" si="10"/>
        <v>☓</v>
      </c>
      <c r="U65" s="14">
        <f t="shared" si="15"/>
        <v>0</v>
      </c>
      <c r="V65" s="8">
        <f t="shared" si="11"/>
        <v>0</v>
      </c>
      <c r="W65" s="8">
        <f t="shared" si="12"/>
        <v>0</v>
      </c>
      <c r="X65" s="8">
        <f t="shared" si="13"/>
        <v>0</v>
      </c>
      <c r="Y65" s="8">
        <f t="shared" si="14"/>
        <v>0</v>
      </c>
    </row>
    <row r="66" spans="1:25" ht="14.25">
      <c r="A66" s="39">
        <v>83</v>
      </c>
      <c r="B66" s="62"/>
      <c r="C66" s="44"/>
      <c r="D66" s="44"/>
      <c r="E66" s="17"/>
      <c r="F66" s="60"/>
      <c r="G66" s="44"/>
      <c r="H66" s="89"/>
      <c r="I66" s="88"/>
      <c r="J66" s="47" t="str">
        <f t="shared" si="4"/>
        <v/>
      </c>
      <c r="K66" s="47" t="str">
        <f t="shared" si="1"/>
        <v/>
      </c>
      <c r="L66" s="47" t="str">
        <f t="shared" si="2"/>
        <v/>
      </c>
      <c r="M66" s="47" t="str">
        <f>IF($J66&lt;&gt;"",IF(いんふぉ・EnneSmart利用開始申込書!$B$48="希望しない","",IF(TRIM(F66)="","未記入",T66)),IF(TRIM(F66)="","","☓"))</f>
        <v/>
      </c>
      <c r="N66" s="46"/>
      <c r="O66" s="46">
        <f t="shared" si="5"/>
        <v>0</v>
      </c>
      <c r="P66" s="46">
        <f t="shared" si="6"/>
        <v>0</v>
      </c>
      <c r="Q66" s="46">
        <f t="shared" si="7"/>
        <v>0</v>
      </c>
      <c r="R66" s="46">
        <f t="shared" si="8"/>
        <v>0</v>
      </c>
      <c r="S66" s="35" t="str">
        <f t="shared" si="9"/>
        <v>☓</v>
      </c>
      <c r="T66" s="35" t="str">
        <f t="shared" si="10"/>
        <v>☓</v>
      </c>
      <c r="U66" s="14">
        <f t="shared" si="15"/>
        <v>0</v>
      </c>
      <c r="V66" s="8">
        <f t="shared" si="11"/>
        <v>0</v>
      </c>
      <c r="W66" s="8">
        <f t="shared" si="12"/>
        <v>0</v>
      </c>
      <c r="X66" s="8">
        <f t="shared" si="13"/>
        <v>0</v>
      </c>
      <c r="Y66" s="8">
        <f t="shared" si="14"/>
        <v>0</v>
      </c>
    </row>
    <row r="67" spans="1:25" ht="14.25">
      <c r="A67" s="39">
        <v>84</v>
      </c>
      <c r="B67" s="62"/>
      <c r="C67" s="44"/>
      <c r="D67" s="44"/>
      <c r="E67" s="17"/>
      <c r="F67" s="60"/>
      <c r="G67" s="44"/>
      <c r="H67" s="89"/>
      <c r="I67" s="88"/>
      <c r="J67" s="47" t="str">
        <f t="shared" si="4"/>
        <v/>
      </c>
      <c r="K67" s="47" t="str">
        <f t="shared" si="1"/>
        <v/>
      </c>
      <c r="L67" s="47" t="str">
        <f t="shared" si="2"/>
        <v/>
      </c>
      <c r="M67" s="47" t="str">
        <f>IF($J67&lt;&gt;"",IF(いんふぉ・EnneSmart利用開始申込書!$B$48="希望しない","",IF(TRIM(F67)="","未記入",T67)),IF(TRIM(F67)="","","☓"))</f>
        <v/>
      </c>
      <c r="N67" s="46"/>
      <c r="O67" s="46">
        <f t="shared" si="5"/>
        <v>0</v>
      </c>
      <c r="P67" s="46">
        <f t="shared" si="6"/>
        <v>0</v>
      </c>
      <c r="Q67" s="46">
        <f t="shared" si="7"/>
        <v>0</v>
      </c>
      <c r="R67" s="46">
        <f t="shared" si="8"/>
        <v>0</v>
      </c>
      <c r="S67" s="35" t="str">
        <f t="shared" si="9"/>
        <v>☓</v>
      </c>
      <c r="T67" s="35" t="str">
        <f t="shared" si="10"/>
        <v>☓</v>
      </c>
      <c r="U67" s="14">
        <f t="shared" si="15"/>
        <v>0</v>
      </c>
      <c r="V67" s="8">
        <f t="shared" si="11"/>
        <v>0</v>
      </c>
      <c r="W67" s="8">
        <f t="shared" si="12"/>
        <v>0</v>
      </c>
      <c r="X67" s="8">
        <f t="shared" si="13"/>
        <v>0</v>
      </c>
      <c r="Y67" s="8">
        <f t="shared" si="14"/>
        <v>0</v>
      </c>
    </row>
    <row r="68" spans="1:25" ht="14.25">
      <c r="A68" s="39">
        <v>85</v>
      </c>
      <c r="B68" s="62"/>
      <c r="C68" s="44"/>
      <c r="D68" s="44"/>
      <c r="E68" s="17"/>
      <c r="F68" s="60"/>
      <c r="G68" s="44"/>
      <c r="H68" s="89"/>
      <c r="I68" s="88"/>
      <c r="J68" s="47" t="str">
        <f t="shared" si="4"/>
        <v/>
      </c>
      <c r="K68" s="47" t="str">
        <f t="shared" ref="K68:K131" si="16">IF($J68&lt;&gt;"",IF(TRIM(D68)="","未記入","○"),IF(TRIM(D68)="","","☓"))</f>
        <v/>
      </c>
      <c r="L68" s="47" t="str">
        <f t="shared" ref="L68:L131" si="17">IF(J68&lt;&gt;"",IF(TRIM(E68)="","未記入",S68),IF(TRIM(E68)="","","☓"))</f>
        <v/>
      </c>
      <c r="M68" s="47" t="str">
        <f>IF($J68&lt;&gt;"",IF(いんふぉ・EnneSmart利用開始申込書!$B$48="希望しない","",IF(TRIM(F68)="","未記入",T68)),IF(TRIM(F68)="","","☓"))</f>
        <v/>
      </c>
      <c r="N68" s="46"/>
      <c r="O68" s="46">
        <f t="shared" si="5"/>
        <v>0</v>
      </c>
      <c r="P68" s="46">
        <f t="shared" si="6"/>
        <v>0</v>
      </c>
      <c r="Q68" s="46">
        <f t="shared" si="7"/>
        <v>0</v>
      </c>
      <c r="R68" s="46">
        <f t="shared" si="8"/>
        <v>0</v>
      </c>
      <c r="S68" s="35" t="str">
        <f t="shared" si="9"/>
        <v>☓</v>
      </c>
      <c r="T68" s="35" t="str">
        <f t="shared" si="10"/>
        <v>☓</v>
      </c>
      <c r="U68" s="14">
        <f t="shared" si="15"/>
        <v>0</v>
      </c>
      <c r="V68" s="8">
        <f t="shared" si="11"/>
        <v>0</v>
      </c>
      <c r="W68" s="8">
        <f t="shared" si="12"/>
        <v>0</v>
      </c>
      <c r="X68" s="8">
        <f t="shared" si="13"/>
        <v>0</v>
      </c>
      <c r="Y68" s="8">
        <f t="shared" si="14"/>
        <v>0</v>
      </c>
    </row>
    <row r="69" spans="1:25" ht="14.25">
      <c r="A69" s="39">
        <v>86</v>
      </c>
      <c r="B69" s="62"/>
      <c r="C69" s="44"/>
      <c r="D69" s="44"/>
      <c r="E69" s="17"/>
      <c r="F69" s="60"/>
      <c r="G69" s="44"/>
      <c r="H69" s="89"/>
      <c r="I69" s="88"/>
      <c r="J69" s="47" t="str">
        <f t="shared" ref="J69:J132" si="18">IF(TRIM(B69)&amp;TRIM(C69)="","",IF(Q69+R69=0,"○","☓"))</f>
        <v/>
      </c>
      <c r="K69" s="47" t="str">
        <f t="shared" si="16"/>
        <v/>
      </c>
      <c r="L69" s="47" t="str">
        <f t="shared" si="17"/>
        <v/>
      </c>
      <c r="M69" s="47" t="str">
        <f>IF($J69&lt;&gt;"",IF(いんふぉ・EnneSmart利用開始申込書!$B$48="希望しない","",IF(TRIM(F69)="","未記入",T69)),IF(TRIM(F69)="","","☓"))</f>
        <v/>
      </c>
      <c r="N69" s="46"/>
      <c r="O69" s="46">
        <f t="shared" ref="O69:O132" si="19">LEN(B69)</f>
        <v>0</v>
      </c>
      <c r="P69" s="46">
        <f t="shared" ref="P69:P132" si="20">LEN(C69)</f>
        <v>0</v>
      </c>
      <c r="Q69" s="46">
        <f t="shared" ref="Q69:Q132" si="21">IF(O69=22,0,IF(O69=0,0,1))</f>
        <v>0</v>
      </c>
      <c r="R69" s="46">
        <f t="shared" ref="R69:R132" si="22">IF(P69=8,0,IF(P69=0,0,1))</f>
        <v>0</v>
      </c>
      <c r="S69" s="35" t="str">
        <f t="shared" ref="S69:S132" si="23">IF(E69="電力量・請求情報","○",IF(E69="電力量情報のみ","○","☓"))</f>
        <v>☓</v>
      </c>
      <c r="T69" s="35" t="str">
        <f t="shared" ref="T69:T132" si="24">IF(F69="追加する","○",IF(F69="追加しない","○","☓"))</f>
        <v>☓</v>
      </c>
      <c r="U69" s="14">
        <f t="shared" si="15"/>
        <v>0</v>
      </c>
      <c r="V69" s="8">
        <f t="shared" ref="V69:V132" si="25">IF(K69="",0,IF(K69="○",0,1))</f>
        <v>0</v>
      </c>
      <c r="W69" s="8">
        <f t="shared" ref="W69:W132" si="26">IF(L69="",0,IF(L69="○",0,1))</f>
        <v>0</v>
      </c>
      <c r="X69" s="8">
        <f t="shared" ref="X69:X132" si="27">IF(M69="",0,IF(M69="○",0,1))</f>
        <v>0</v>
      </c>
      <c r="Y69" s="8">
        <f t="shared" ref="Y69:Y132" si="28">SUM(V69:X69)</f>
        <v>0</v>
      </c>
    </row>
    <row r="70" spans="1:25" ht="14.25">
      <c r="A70" s="39">
        <v>87</v>
      </c>
      <c r="B70" s="62"/>
      <c r="C70" s="44"/>
      <c r="D70" s="44"/>
      <c r="E70" s="17"/>
      <c r="F70" s="60"/>
      <c r="G70" s="44"/>
      <c r="H70" s="89"/>
      <c r="I70" s="88"/>
      <c r="J70" s="47" t="str">
        <f t="shared" si="18"/>
        <v/>
      </c>
      <c r="K70" s="47" t="str">
        <f t="shared" si="16"/>
        <v/>
      </c>
      <c r="L70" s="47" t="str">
        <f t="shared" si="17"/>
        <v/>
      </c>
      <c r="M70" s="47" t="str">
        <f>IF($J70&lt;&gt;"",IF(いんふぉ・EnneSmart利用開始申込書!$B$48="希望しない","",IF(TRIM(F70)="","未記入",T70)),IF(TRIM(F70)="","","☓"))</f>
        <v/>
      </c>
      <c r="N70" s="46"/>
      <c r="O70" s="46">
        <f t="shared" si="19"/>
        <v>0</v>
      </c>
      <c r="P70" s="46">
        <f t="shared" si="20"/>
        <v>0</v>
      </c>
      <c r="Q70" s="46">
        <f t="shared" si="21"/>
        <v>0</v>
      </c>
      <c r="R70" s="46">
        <f t="shared" si="22"/>
        <v>0</v>
      </c>
      <c r="S70" s="35" t="str">
        <f t="shared" si="23"/>
        <v>☓</v>
      </c>
      <c r="T70" s="35" t="str">
        <f t="shared" si="24"/>
        <v>☓</v>
      </c>
      <c r="U70" s="14">
        <f t="shared" ref="U70:U133" si="29">IF(J70="○",A70,U69)</f>
        <v>0</v>
      </c>
      <c r="V70" s="8">
        <f t="shared" si="25"/>
        <v>0</v>
      </c>
      <c r="W70" s="8">
        <f t="shared" si="26"/>
        <v>0</v>
      </c>
      <c r="X70" s="8">
        <f t="shared" si="27"/>
        <v>0</v>
      </c>
      <c r="Y70" s="8">
        <f t="shared" si="28"/>
        <v>0</v>
      </c>
    </row>
    <row r="71" spans="1:25" ht="14.25">
      <c r="A71" s="39">
        <v>88</v>
      </c>
      <c r="B71" s="62"/>
      <c r="C71" s="44"/>
      <c r="D71" s="44"/>
      <c r="E71" s="17"/>
      <c r="F71" s="60"/>
      <c r="G71" s="44"/>
      <c r="H71" s="89"/>
      <c r="I71" s="88"/>
      <c r="J71" s="47" t="str">
        <f t="shared" si="18"/>
        <v/>
      </c>
      <c r="K71" s="47" t="str">
        <f t="shared" si="16"/>
        <v/>
      </c>
      <c r="L71" s="47" t="str">
        <f t="shared" si="17"/>
        <v/>
      </c>
      <c r="M71" s="47" t="str">
        <f>IF($J71&lt;&gt;"",IF(いんふぉ・EnneSmart利用開始申込書!$B$48="希望しない","",IF(TRIM(F71)="","未記入",T71)),IF(TRIM(F71)="","","☓"))</f>
        <v/>
      </c>
      <c r="N71" s="46"/>
      <c r="O71" s="46">
        <f t="shared" si="19"/>
        <v>0</v>
      </c>
      <c r="P71" s="46">
        <f t="shared" si="20"/>
        <v>0</v>
      </c>
      <c r="Q71" s="46">
        <f t="shared" si="21"/>
        <v>0</v>
      </c>
      <c r="R71" s="46">
        <f t="shared" si="22"/>
        <v>0</v>
      </c>
      <c r="S71" s="35" t="str">
        <f t="shared" si="23"/>
        <v>☓</v>
      </c>
      <c r="T71" s="35" t="str">
        <f t="shared" si="24"/>
        <v>☓</v>
      </c>
      <c r="U71" s="14">
        <f t="shared" si="29"/>
        <v>0</v>
      </c>
      <c r="V71" s="8">
        <f t="shared" si="25"/>
        <v>0</v>
      </c>
      <c r="W71" s="8">
        <f t="shared" si="26"/>
        <v>0</v>
      </c>
      <c r="X71" s="8">
        <f t="shared" si="27"/>
        <v>0</v>
      </c>
      <c r="Y71" s="8">
        <f t="shared" si="28"/>
        <v>0</v>
      </c>
    </row>
    <row r="72" spans="1:25" ht="14.25">
      <c r="A72" s="39">
        <v>89</v>
      </c>
      <c r="B72" s="62"/>
      <c r="C72" s="44"/>
      <c r="D72" s="44"/>
      <c r="E72" s="17"/>
      <c r="F72" s="60"/>
      <c r="G72" s="44"/>
      <c r="H72" s="89"/>
      <c r="I72" s="88"/>
      <c r="J72" s="47" t="str">
        <f t="shared" si="18"/>
        <v/>
      </c>
      <c r="K72" s="47" t="str">
        <f t="shared" si="16"/>
        <v/>
      </c>
      <c r="L72" s="47" t="str">
        <f t="shared" si="17"/>
        <v/>
      </c>
      <c r="M72" s="47" t="str">
        <f>IF($J72&lt;&gt;"",IF(いんふぉ・EnneSmart利用開始申込書!$B$48="希望しない","",IF(TRIM(F72)="","未記入",T72)),IF(TRIM(F72)="","","☓"))</f>
        <v/>
      </c>
      <c r="N72" s="46"/>
      <c r="O72" s="46">
        <f t="shared" si="19"/>
        <v>0</v>
      </c>
      <c r="P72" s="46">
        <f t="shared" si="20"/>
        <v>0</v>
      </c>
      <c r="Q72" s="46">
        <f t="shared" si="21"/>
        <v>0</v>
      </c>
      <c r="R72" s="46">
        <f t="shared" si="22"/>
        <v>0</v>
      </c>
      <c r="S72" s="35" t="str">
        <f t="shared" si="23"/>
        <v>☓</v>
      </c>
      <c r="T72" s="35" t="str">
        <f t="shared" si="24"/>
        <v>☓</v>
      </c>
      <c r="U72" s="14">
        <f t="shared" si="29"/>
        <v>0</v>
      </c>
      <c r="V72" s="8">
        <f t="shared" si="25"/>
        <v>0</v>
      </c>
      <c r="W72" s="8">
        <f t="shared" si="26"/>
        <v>0</v>
      </c>
      <c r="X72" s="8">
        <f t="shared" si="27"/>
        <v>0</v>
      </c>
      <c r="Y72" s="8">
        <f t="shared" si="28"/>
        <v>0</v>
      </c>
    </row>
    <row r="73" spans="1:25" ht="14.25">
      <c r="A73" s="39">
        <v>90</v>
      </c>
      <c r="B73" s="62"/>
      <c r="C73" s="44"/>
      <c r="D73" s="44"/>
      <c r="E73" s="17"/>
      <c r="F73" s="60"/>
      <c r="G73" s="44"/>
      <c r="H73" s="89"/>
      <c r="I73" s="88"/>
      <c r="J73" s="47" t="str">
        <f t="shared" si="18"/>
        <v/>
      </c>
      <c r="K73" s="47" t="str">
        <f t="shared" si="16"/>
        <v/>
      </c>
      <c r="L73" s="47" t="str">
        <f t="shared" si="17"/>
        <v/>
      </c>
      <c r="M73" s="47" t="str">
        <f>IF($J73&lt;&gt;"",IF(いんふぉ・EnneSmart利用開始申込書!$B$48="希望しない","",IF(TRIM(F73)="","未記入",T73)),IF(TRIM(F73)="","","☓"))</f>
        <v/>
      </c>
      <c r="N73" s="46"/>
      <c r="O73" s="46">
        <f t="shared" si="19"/>
        <v>0</v>
      </c>
      <c r="P73" s="46">
        <f t="shared" si="20"/>
        <v>0</v>
      </c>
      <c r="Q73" s="46">
        <f t="shared" si="21"/>
        <v>0</v>
      </c>
      <c r="R73" s="46">
        <f t="shared" si="22"/>
        <v>0</v>
      </c>
      <c r="S73" s="35" t="str">
        <f t="shared" si="23"/>
        <v>☓</v>
      </c>
      <c r="T73" s="35" t="str">
        <f t="shared" si="24"/>
        <v>☓</v>
      </c>
      <c r="U73" s="14">
        <f t="shared" si="29"/>
        <v>0</v>
      </c>
      <c r="V73" s="8">
        <f t="shared" si="25"/>
        <v>0</v>
      </c>
      <c r="W73" s="8">
        <f t="shared" si="26"/>
        <v>0</v>
      </c>
      <c r="X73" s="8">
        <f t="shared" si="27"/>
        <v>0</v>
      </c>
      <c r="Y73" s="8">
        <f t="shared" si="28"/>
        <v>0</v>
      </c>
    </row>
    <row r="74" spans="1:25" ht="14.25">
      <c r="A74" s="39">
        <v>91</v>
      </c>
      <c r="B74" s="62"/>
      <c r="C74" s="44"/>
      <c r="D74" s="44"/>
      <c r="E74" s="17"/>
      <c r="F74" s="60"/>
      <c r="G74" s="44"/>
      <c r="H74" s="89"/>
      <c r="I74" s="88"/>
      <c r="J74" s="47" t="str">
        <f t="shared" si="18"/>
        <v/>
      </c>
      <c r="K74" s="47" t="str">
        <f t="shared" si="16"/>
        <v/>
      </c>
      <c r="L74" s="47" t="str">
        <f t="shared" si="17"/>
        <v/>
      </c>
      <c r="M74" s="47" t="str">
        <f>IF($J74&lt;&gt;"",IF(いんふぉ・EnneSmart利用開始申込書!$B$48="希望しない","",IF(TRIM(F74)="","未記入",T74)),IF(TRIM(F74)="","","☓"))</f>
        <v/>
      </c>
      <c r="N74" s="46"/>
      <c r="O74" s="46">
        <f t="shared" si="19"/>
        <v>0</v>
      </c>
      <c r="P74" s="46">
        <f t="shared" si="20"/>
        <v>0</v>
      </c>
      <c r="Q74" s="46">
        <f t="shared" si="21"/>
        <v>0</v>
      </c>
      <c r="R74" s="46">
        <f t="shared" si="22"/>
        <v>0</v>
      </c>
      <c r="S74" s="35" t="str">
        <f t="shared" si="23"/>
        <v>☓</v>
      </c>
      <c r="T74" s="35" t="str">
        <f t="shared" si="24"/>
        <v>☓</v>
      </c>
      <c r="U74" s="14">
        <f t="shared" si="29"/>
        <v>0</v>
      </c>
      <c r="V74" s="8">
        <f t="shared" si="25"/>
        <v>0</v>
      </c>
      <c r="W74" s="8">
        <f t="shared" si="26"/>
        <v>0</v>
      </c>
      <c r="X74" s="8">
        <f t="shared" si="27"/>
        <v>0</v>
      </c>
      <c r="Y74" s="8">
        <f t="shared" si="28"/>
        <v>0</v>
      </c>
    </row>
    <row r="75" spans="1:25" ht="14.25">
      <c r="A75" s="39">
        <v>92</v>
      </c>
      <c r="B75" s="62"/>
      <c r="C75" s="44"/>
      <c r="D75" s="44"/>
      <c r="E75" s="17"/>
      <c r="F75" s="60"/>
      <c r="G75" s="44"/>
      <c r="H75" s="89"/>
      <c r="I75" s="88"/>
      <c r="J75" s="47" t="str">
        <f t="shared" si="18"/>
        <v/>
      </c>
      <c r="K75" s="47" t="str">
        <f t="shared" si="16"/>
        <v/>
      </c>
      <c r="L75" s="47" t="str">
        <f t="shared" si="17"/>
        <v/>
      </c>
      <c r="M75" s="47" t="str">
        <f>IF($J75&lt;&gt;"",IF(いんふぉ・EnneSmart利用開始申込書!$B$48="希望しない","",IF(TRIM(F75)="","未記入",T75)),IF(TRIM(F75)="","","☓"))</f>
        <v/>
      </c>
      <c r="N75" s="46"/>
      <c r="O75" s="46">
        <f t="shared" si="19"/>
        <v>0</v>
      </c>
      <c r="P75" s="46">
        <f t="shared" si="20"/>
        <v>0</v>
      </c>
      <c r="Q75" s="46">
        <f t="shared" si="21"/>
        <v>0</v>
      </c>
      <c r="R75" s="46">
        <f t="shared" si="22"/>
        <v>0</v>
      </c>
      <c r="S75" s="35" t="str">
        <f t="shared" si="23"/>
        <v>☓</v>
      </c>
      <c r="T75" s="35" t="str">
        <f t="shared" si="24"/>
        <v>☓</v>
      </c>
      <c r="U75" s="14">
        <f t="shared" si="29"/>
        <v>0</v>
      </c>
      <c r="V75" s="8">
        <f t="shared" si="25"/>
        <v>0</v>
      </c>
      <c r="W75" s="8">
        <f t="shared" si="26"/>
        <v>0</v>
      </c>
      <c r="X75" s="8">
        <f t="shared" si="27"/>
        <v>0</v>
      </c>
      <c r="Y75" s="8">
        <f t="shared" si="28"/>
        <v>0</v>
      </c>
    </row>
    <row r="76" spans="1:25" ht="14.25">
      <c r="A76" s="39">
        <v>93</v>
      </c>
      <c r="B76" s="62"/>
      <c r="C76" s="44"/>
      <c r="D76" s="44"/>
      <c r="E76" s="17"/>
      <c r="F76" s="60"/>
      <c r="G76" s="44"/>
      <c r="H76" s="89"/>
      <c r="I76" s="88"/>
      <c r="J76" s="47" t="str">
        <f t="shared" si="18"/>
        <v/>
      </c>
      <c r="K76" s="47" t="str">
        <f t="shared" si="16"/>
        <v/>
      </c>
      <c r="L76" s="47" t="str">
        <f t="shared" si="17"/>
        <v/>
      </c>
      <c r="M76" s="47" t="str">
        <f>IF($J76&lt;&gt;"",IF(いんふぉ・EnneSmart利用開始申込書!$B$48="希望しない","",IF(TRIM(F76)="","未記入",T76)),IF(TRIM(F76)="","","☓"))</f>
        <v/>
      </c>
      <c r="N76" s="46"/>
      <c r="O76" s="46">
        <f t="shared" si="19"/>
        <v>0</v>
      </c>
      <c r="P76" s="46">
        <f t="shared" si="20"/>
        <v>0</v>
      </c>
      <c r="Q76" s="46">
        <f t="shared" si="21"/>
        <v>0</v>
      </c>
      <c r="R76" s="46">
        <f t="shared" si="22"/>
        <v>0</v>
      </c>
      <c r="S76" s="35" t="str">
        <f t="shared" si="23"/>
        <v>☓</v>
      </c>
      <c r="T76" s="35" t="str">
        <f t="shared" si="24"/>
        <v>☓</v>
      </c>
      <c r="U76" s="14">
        <f t="shared" si="29"/>
        <v>0</v>
      </c>
      <c r="V76" s="8">
        <f t="shared" si="25"/>
        <v>0</v>
      </c>
      <c r="W76" s="8">
        <f t="shared" si="26"/>
        <v>0</v>
      </c>
      <c r="X76" s="8">
        <f t="shared" si="27"/>
        <v>0</v>
      </c>
      <c r="Y76" s="8">
        <f t="shared" si="28"/>
        <v>0</v>
      </c>
    </row>
    <row r="77" spans="1:25" ht="14.25">
      <c r="A77" s="39">
        <v>94</v>
      </c>
      <c r="B77" s="62"/>
      <c r="C77" s="44"/>
      <c r="D77" s="44"/>
      <c r="E77" s="17"/>
      <c r="F77" s="60"/>
      <c r="G77" s="44"/>
      <c r="H77" s="89"/>
      <c r="I77" s="88"/>
      <c r="J77" s="47" t="str">
        <f t="shared" si="18"/>
        <v/>
      </c>
      <c r="K77" s="47" t="str">
        <f t="shared" si="16"/>
        <v/>
      </c>
      <c r="L77" s="47" t="str">
        <f t="shared" si="17"/>
        <v/>
      </c>
      <c r="M77" s="47" t="str">
        <f>IF($J77&lt;&gt;"",IF(いんふぉ・EnneSmart利用開始申込書!$B$48="希望しない","",IF(TRIM(F77)="","未記入",T77)),IF(TRIM(F77)="","","☓"))</f>
        <v/>
      </c>
      <c r="N77" s="46"/>
      <c r="O77" s="46">
        <f t="shared" si="19"/>
        <v>0</v>
      </c>
      <c r="P77" s="46">
        <f t="shared" si="20"/>
        <v>0</v>
      </c>
      <c r="Q77" s="46">
        <f t="shared" si="21"/>
        <v>0</v>
      </c>
      <c r="R77" s="46">
        <f t="shared" si="22"/>
        <v>0</v>
      </c>
      <c r="S77" s="35" t="str">
        <f t="shared" si="23"/>
        <v>☓</v>
      </c>
      <c r="T77" s="35" t="str">
        <f t="shared" si="24"/>
        <v>☓</v>
      </c>
      <c r="U77" s="14">
        <f t="shared" si="29"/>
        <v>0</v>
      </c>
      <c r="V77" s="8">
        <f t="shared" si="25"/>
        <v>0</v>
      </c>
      <c r="W77" s="8">
        <f t="shared" si="26"/>
        <v>0</v>
      </c>
      <c r="X77" s="8">
        <f t="shared" si="27"/>
        <v>0</v>
      </c>
      <c r="Y77" s="8">
        <f t="shared" si="28"/>
        <v>0</v>
      </c>
    </row>
    <row r="78" spans="1:25" ht="14.25">
      <c r="A78" s="39">
        <v>95</v>
      </c>
      <c r="B78" s="62"/>
      <c r="C78" s="44"/>
      <c r="D78" s="44"/>
      <c r="E78" s="17"/>
      <c r="F78" s="60"/>
      <c r="G78" s="44"/>
      <c r="H78" s="89"/>
      <c r="I78" s="88"/>
      <c r="J78" s="47" t="str">
        <f t="shared" si="18"/>
        <v/>
      </c>
      <c r="K78" s="47" t="str">
        <f t="shared" si="16"/>
        <v/>
      </c>
      <c r="L78" s="47" t="str">
        <f t="shared" si="17"/>
        <v/>
      </c>
      <c r="M78" s="47" t="str">
        <f>IF($J78&lt;&gt;"",IF(いんふぉ・EnneSmart利用開始申込書!$B$48="希望しない","",IF(TRIM(F78)="","未記入",T78)),IF(TRIM(F78)="","","☓"))</f>
        <v/>
      </c>
      <c r="N78" s="46"/>
      <c r="O78" s="46">
        <f t="shared" si="19"/>
        <v>0</v>
      </c>
      <c r="P78" s="46">
        <f t="shared" si="20"/>
        <v>0</v>
      </c>
      <c r="Q78" s="46">
        <f t="shared" si="21"/>
        <v>0</v>
      </c>
      <c r="R78" s="46">
        <f t="shared" si="22"/>
        <v>0</v>
      </c>
      <c r="S78" s="35" t="str">
        <f t="shared" si="23"/>
        <v>☓</v>
      </c>
      <c r="T78" s="35" t="str">
        <f t="shared" si="24"/>
        <v>☓</v>
      </c>
      <c r="U78" s="14">
        <f t="shared" si="29"/>
        <v>0</v>
      </c>
      <c r="V78" s="8">
        <f t="shared" si="25"/>
        <v>0</v>
      </c>
      <c r="W78" s="8">
        <f t="shared" si="26"/>
        <v>0</v>
      </c>
      <c r="X78" s="8">
        <f t="shared" si="27"/>
        <v>0</v>
      </c>
      <c r="Y78" s="8">
        <f t="shared" si="28"/>
        <v>0</v>
      </c>
    </row>
    <row r="79" spans="1:25" ht="14.25">
      <c r="A79" s="39">
        <v>96</v>
      </c>
      <c r="B79" s="62"/>
      <c r="C79" s="44"/>
      <c r="D79" s="44"/>
      <c r="E79" s="17"/>
      <c r="F79" s="60"/>
      <c r="G79" s="44"/>
      <c r="H79" s="89"/>
      <c r="I79" s="88"/>
      <c r="J79" s="47" t="str">
        <f t="shared" si="18"/>
        <v/>
      </c>
      <c r="K79" s="47" t="str">
        <f t="shared" si="16"/>
        <v/>
      </c>
      <c r="L79" s="47" t="str">
        <f t="shared" si="17"/>
        <v/>
      </c>
      <c r="M79" s="47" t="str">
        <f>IF($J79&lt;&gt;"",IF(いんふぉ・EnneSmart利用開始申込書!$B$48="希望しない","",IF(TRIM(F79)="","未記入",T79)),IF(TRIM(F79)="","","☓"))</f>
        <v/>
      </c>
      <c r="N79" s="46"/>
      <c r="O79" s="46">
        <f t="shared" si="19"/>
        <v>0</v>
      </c>
      <c r="P79" s="46">
        <f t="shared" si="20"/>
        <v>0</v>
      </c>
      <c r="Q79" s="46">
        <f t="shared" si="21"/>
        <v>0</v>
      </c>
      <c r="R79" s="46">
        <f t="shared" si="22"/>
        <v>0</v>
      </c>
      <c r="S79" s="35" t="str">
        <f t="shared" si="23"/>
        <v>☓</v>
      </c>
      <c r="T79" s="35" t="str">
        <f t="shared" si="24"/>
        <v>☓</v>
      </c>
      <c r="U79" s="14">
        <f t="shared" si="29"/>
        <v>0</v>
      </c>
      <c r="V79" s="8">
        <f t="shared" si="25"/>
        <v>0</v>
      </c>
      <c r="W79" s="8">
        <f t="shared" si="26"/>
        <v>0</v>
      </c>
      <c r="X79" s="8">
        <f t="shared" si="27"/>
        <v>0</v>
      </c>
      <c r="Y79" s="8">
        <f t="shared" si="28"/>
        <v>0</v>
      </c>
    </row>
    <row r="80" spans="1:25" ht="14.25">
      <c r="A80" s="39">
        <v>97</v>
      </c>
      <c r="B80" s="62"/>
      <c r="C80" s="44"/>
      <c r="D80" s="44"/>
      <c r="E80" s="17"/>
      <c r="F80" s="60"/>
      <c r="G80" s="44"/>
      <c r="H80" s="89"/>
      <c r="I80" s="88"/>
      <c r="J80" s="47" t="str">
        <f t="shared" si="18"/>
        <v/>
      </c>
      <c r="K80" s="47" t="str">
        <f t="shared" si="16"/>
        <v/>
      </c>
      <c r="L80" s="47" t="str">
        <f t="shared" si="17"/>
        <v/>
      </c>
      <c r="M80" s="47" t="str">
        <f>IF($J80&lt;&gt;"",IF(いんふぉ・EnneSmart利用開始申込書!$B$48="希望しない","",IF(TRIM(F80)="","未記入",T80)),IF(TRIM(F80)="","","☓"))</f>
        <v/>
      </c>
      <c r="N80" s="46"/>
      <c r="O80" s="46">
        <f t="shared" si="19"/>
        <v>0</v>
      </c>
      <c r="P80" s="46">
        <f t="shared" si="20"/>
        <v>0</v>
      </c>
      <c r="Q80" s="46">
        <f t="shared" si="21"/>
        <v>0</v>
      </c>
      <c r="R80" s="46">
        <f t="shared" si="22"/>
        <v>0</v>
      </c>
      <c r="S80" s="35" t="str">
        <f t="shared" si="23"/>
        <v>☓</v>
      </c>
      <c r="T80" s="35" t="str">
        <f t="shared" si="24"/>
        <v>☓</v>
      </c>
      <c r="U80" s="14">
        <f t="shared" si="29"/>
        <v>0</v>
      </c>
      <c r="V80" s="8">
        <f t="shared" si="25"/>
        <v>0</v>
      </c>
      <c r="W80" s="8">
        <f t="shared" si="26"/>
        <v>0</v>
      </c>
      <c r="X80" s="8">
        <f t="shared" si="27"/>
        <v>0</v>
      </c>
      <c r="Y80" s="8">
        <f t="shared" si="28"/>
        <v>0</v>
      </c>
    </row>
    <row r="81" spans="1:25" ht="14.25">
      <c r="A81" s="39">
        <v>98</v>
      </c>
      <c r="B81" s="62"/>
      <c r="C81" s="44"/>
      <c r="D81" s="44"/>
      <c r="E81" s="17"/>
      <c r="F81" s="60"/>
      <c r="G81" s="44"/>
      <c r="H81" s="89"/>
      <c r="I81" s="88"/>
      <c r="J81" s="47" t="str">
        <f t="shared" si="18"/>
        <v/>
      </c>
      <c r="K81" s="47" t="str">
        <f t="shared" si="16"/>
        <v/>
      </c>
      <c r="L81" s="47" t="str">
        <f t="shared" si="17"/>
        <v/>
      </c>
      <c r="M81" s="47" t="str">
        <f>IF($J81&lt;&gt;"",IF(いんふぉ・EnneSmart利用開始申込書!$B$48="希望しない","",IF(TRIM(F81)="","未記入",T81)),IF(TRIM(F81)="","","☓"))</f>
        <v/>
      </c>
      <c r="N81" s="46"/>
      <c r="O81" s="46">
        <f t="shared" si="19"/>
        <v>0</v>
      </c>
      <c r="P81" s="46">
        <f t="shared" si="20"/>
        <v>0</v>
      </c>
      <c r="Q81" s="46">
        <f t="shared" si="21"/>
        <v>0</v>
      </c>
      <c r="R81" s="46">
        <f t="shared" si="22"/>
        <v>0</v>
      </c>
      <c r="S81" s="35" t="str">
        <f t="shared" si="23"/>
        <v>☓</v>
      </c>
      <c r="T81" s="35" t="str">
        <f t="shared" si="24"/>
        <v>☓</v>
      </c>
      <c r="U81" s="14">
        <f t="shared" si="29"/>
        <v>0</v>
      </c>
      <c r="V81" s="8">
        <f t="shared" si="25"/>
        <v>0</v>
      </c>
      <c r="W81" s="8">
        <f t="shared" si="26"/>
        <v>0</v>
      </c>
      <c r="X81" s="8">
        <f t="shared" si="27"/>
        <v>0</v>
      </c>
      <c r="Y81" s="8">
        <f t="shared" si="28"/>
        <v>0</v>
      </c>
    </row>
    <row r="82" spans="1:25" ht="14.25">
      <c r="A82" s="39">
        <v>99</v>
      </c>
      <c r="B82" s="62"/>
      <c r="C82" s="44"/>
      <c r="D82" s="44"/>
      <c r="E82" s="17"/>
      <c r="F82" s="60"/>
      <c r="G82" s="44"/>
      <c r="H82" s="89"/>
      <c r="I82" s="88"/>
      <c r="J82" s="47" t="str">
        <f t="shared" si="18"/>
        <v/>
      </c>
      <c r="K82" s="47" t="str">
        <f t="shared" si="16"/>
        <v/>
      </c>
      <c r="L82" s="47" t="str">
        <f t="shared" si="17"/>
        <v/>
      </c>
      <c r="M82" s="47" t="str">
        <f>IF($J82&lt;&gt;"",IF(いんふぉ・EnneSmart利用開始申込書!$B$48="希望しない","",IF(TRIM(F82)="","未記入",T82)),IF(TRIM(F82)="","","☓"))</f>
        <v/>
      </c>
      <c r="N82" s="46"/>
      <c r="O82" s="46">
        <f t="shared" si="19"/>
        <v>0</v>
      </c>
      <c r="P82" s="46">
        <f t="shared" si="20"/>
        <v>0</v>
      </c>
      <c r="Q82" s="46">
        <f t="shared" si="21"/>
        <v>0</v>
      </c>
      <c r="R82" s="46">
        <f t="shared" si="22"/>
        <v>0</v>
      </c>
      <c r="S82" s="35" t="str">
        <f t="shared" si="23"/>
        <v>☓</v>
      </c>
      <c r="T82" s="35" t="str">
        <f t="shared" si="24"/>
        <v>☓</v>
      </c>
      <c r="U82" s="14">
        <f t="shared" si="29"/>
        <v>0</v>
      </c>
      <c r="V82" s="8">
        <f t="shared" si="25"/>
        <v>0</v>
      </c>
      <c r="W82" s="8">
        <f t="shared" si="26"/>
        <v>0</v>
      </c>
      <c r="X82" s="8">
        <f t="shared" si="27"/>
        <v>0</v>
      </c>
      <c r="Y82" s="8">
        <f t="shared" si="28"/>
        <v>0</v>
      </c>
    </row>
    <row r="83" spans="1:25" ht="14.25">
      <c r="A83" s="39">
        <v>100</v>
      </c>
      <c r="B83" s="62"/>
      <c r="C83" s="44"/>
      <c r="D83" s="44"/>
      <c r="E83" s="17"/>
      <c r="F83" s="60"/>
      <c r="G83" s="44"/>
      <c r="H83" s="89"/>
      <c r="I83" s="88"/>
      <c r="J83" s="47" t="str">
        <f t="shared" si="18"/>
        <v/>
      </c>
      <c r="K83" s="47" t="str">
        <f t="shared" si="16"/>
        <v/>
      </c>
      <c r="L83" s="47" t="str">
        <f t="shared" si="17"/>
        <v/>
      </c>
      <c r="M83" s="47" t="str">
        <f>IF($J83&lt;&gt;"",IF(いんふぉ・EnneSmart利用開始申込書!$B$48="希望しない","",IF(TRIM(F83)="","未記入",T83)),IF(TRIM(F83)="","","☓"))</f>
        <v/>
      </c>
      <c r="N83" s="46"/>
      <c r="O83" s="46">
        <f t="shared" si="19"/>
        <v>0</v>
      </c>
      <c r="P83" s="46">
        <f t="shared" si="20"/>
        <v>0</v>
      </c>
      <c r="Q83" s="46">
        <f t="shared" si="21"/>
        <v>0</v>
      </c>
      <c r="R83" s="46">
        <f t="shared" si="22"/>
        <v>0</v>
      </c>
      <c r="S83" s="35" t="str">
        <f t="shared" si="23"/>
        <v>☓</v>
      </c>
      <c r="T83" s="35" t="str">
        <f t="shared" si="24"/>
        <v>☓</v>
      </c>
      <c r="U83" s="14">
        <f t="shared" si="29"/>
        <v>0</v>
      </c>
      <c r="V83" s="8">
        <f t="shared" si="25"/>
        <v>0</v>
      </c>
      <c r="W83" s="8">
        <f t="shared" si="26"/>
        <v>0</v>
      </c>
      <c r="X83" s="8">
        <f t="shared" si="27"/>
        <v>0</v>
      </c>
      <c r="Y83" s="8">
        <f t="shared" si="28"/>
        <v>0</v>
      </c>
    </row>
    <row r="84" spans="1:25" ht="14.25">
      <c r="A84" s="39">
        <v>101</v>
      </c>
      <c r="B84" s="62"/>
      <c r="C84" s="44"/>
      <c r="D84" s="44"/>
      <c r="E84" s="17"/>
      <c r="F84" s="60"/>
      <c r="G84" s="44"/>
      <c r="H84" s="89"/>
      <c r="I84" s="88"/>
      <c r="J84" s="47" t="str">
        <f t="shared" si="18"/>
        <v/>
      </c>
      <c r="K84" s="47" t="str">
        <f t="shared" si="16"/>
        <v/>
      </c>
      <c r="L84" s="47" t="str">
        <f t="shared" si="17"/>
        <v/>
      </c>
      <c r="M84" s="47" t="str">
        <f>IF($J84&lt;&gt;"",IF(いんふぉ・EnneSmart利用開始申込書!$B$48="希望しない","",IF(TRIM(F84)="","未記入",T84)),IF(TRIM(F84)="","","☓"))</f>
        <v/>
      </c>
      <c r="N84" s="46"/>
      <c r="O84" s="46">
        <f t="shared" si="19"/>
        <v>0</v>
      </c>
      <c r="P84" s="46">
        <f t="shared" si="20"/>
        <v>0</v>
      </c>
      <c r="Q84" s="46">
        <f t="shared" si="21"/>
        <v>0</v>
      </c>
      <c r="R84" s="46">
        <f t="shared" si="22"/>
        <v>0</v>
      </c>
      <c r="S84" s="35" t="str">
        <f t="shared" si="23"/>
        <v>☓</v>
      </c>
      <c r="T84" s="35" t="str">
        <f t="shared" si="24"/>
        <v>☓</v>
      </c>
      <c r="U84" s="14">
        <f t="shared" si="29"/>
        <v>0</v>
      </c>
      <c r="V84" s="8">
        <f t="shared" si="25"/>
        <v>0</v>
      </c>
      <c r="W84" s="8">
        <f t="shared" si="26"/>
        <v>0</v>
      </c>
      <c r="X84" s="8">
        <f t="shared" si="27"/>
        <v>0</v>
      </c>
      <c r="Y84" s="8">
        <f t="shared" si="28"/>
        <v>0</v>
      </c>
    </row>
    <row r="85" spans="1:25" ht="14.25">
      <c r="A85" s="39">
        <v>102</v>
      </c>
      <c r="B85" s="62"/>
      <c r="C85" s="44"/>
      <c r="D85" s="44"/>
      <c r="E85" s="17"/>
      <c r="F85" s="60"/>
      <c r="G85" s="44"/>
      <c r="H85" s="89"/>
      <c r="I85" s="88"/>
      <c r="J85" s="47" t="str">
        <f t="shared" si="18"/>
        <v/>
      </c>
      <c r="K85" s="47" t="str">
        <f t="shared" si="16"/>
        <v/>
      </c>
      <c r="L85" s="47" t="str">
        <f t="shared" si="17"/>
        <v/>
      </c>
      <c r="M85" s="47" t="str">
        <f>IF($J85&lt;&gt;"",IF(いんふぉ・EnneSmart利用開始申込書!$B$48="希望しない","",IF(TRIM(F85)="","未記入",T85)),IF(TRIM(F85)="","","☓"))</f>
        <v/>
      </c>
      <c r="N85" s="46"/>
      <c r="O85" s="46">
        <f t="shared" si="19"/>
        <v>0</v>
      </c>
      <c r="P85" s="46">
        <f t="shared" si="20"/>
        <v>0</v>
      </c>
      <c r="Q85" s="46">
        <f t="shared" si="21"/>
        <v>0</v>
      </c>
      <c r="R85" s="46">
        <f t="shared" si="22"/>
        <v>0</v>
      </c>
      <c r="S85" s="35" t="str">
        <f t="shared" si="23"/>
        <v>☓</v>
      </c>
      <c r="T85" s="35" t="str">
        <f t="shared" si="24"/>
        <v>☓</v>
      </c>
      <c r="U85" s="14">
        <f t="shared" si="29"/>
        <v>0</v>
      </c>
      <c r="V85" s="8">
        <f t="shared" si="25"/>
        <v>0</v>
      </c>
      <c r="W85" s="8">
        <f t="shared" si="26"/>
        <v>0</v>
      </c>
      <c r="X85" s="8">
        <f t="shared" si="27"/>
        <v>0</v>
      </c>
      <c r="Y85" s="8">
        <f t="shared" si="28"/>
        <v>0</v>
      </c>
    </row>
    <row r="86" spans="1:25" ht="14.25">
      <c r="A86" s="39">
        <v>103</v>
      </c>
      <c r="B86" s="62"/>
      <c r="C86" s="44"/>
      <c r="D86" s="44"/>
      <c r="E86" s="17"/>
      <c r="F86" s="60"/>
      <c r="G86" s="44"/>
      <c r="H86" s="89"/>
      <c r="I86" s="88"/>
      <c r="J86" s="47" t="str">
        <f t="shared" si="18"/>
        <v/>
      </c>
      <c r="K86" s="47" t="str">
        <f t="shared" si="16"/>
        <v/>
      </c>
      <c r="L86" s="47" t="str">
        <f t="shared" si="17"/>
        <v/>
      </c>
      <c r="M86" s="47" t="str">
        <f>IF($J86&lt;&gt;"",IF(いんふぉ・EnneSmart利用開始申込書!$B$48="希望しない","",IF(TRIM(F86)="","未記入",T86)),IF(TRIM(F86)="","","☓"))</f>
        <v/>
      </c>
      <c r="N86" s="46"/>
      <c r="O86" s="46">
        <f t="shared" si="19"/>
        <v>0</v>
      </c>
      <c r="P86" s="46">
        <f t="shared" si="20"/>
        <v>0</v>
      </c>
      <c r="Q86" s="46">
        <f t="shared" si="21"/>
        <v>0</v>
      </c>
      <c r="R86" s="46">
        <f t="shared" si="22"/>
        <v>0</v>
      </c>
      <c r="S86" s="35" t="str">
        <f t="shared" si="23"/>
        <v>☓</v>
      </c>
      <c r="T86" s="35" t="str">
        <f t="shared" si="24"/>
        <v>☓</v>
      </c>
      <c r="U86" s="14">
        <f t="shared" si="29"/>
        <v>0</v>
      </c>
      <c r="V86" s="8">
        <f t="shared" si="25"/>
        <v>0</v>
      </c>
      <c r="W86" s="8">
        <f t="shared" si="26"/>
        <v>0</v>
      </c>
      <c r="X86" s="8">
        <f t="shared" si="27"/>
        <v>0</v>
      </c>
      <c r="Y86" s="8">
        <f t="shared" si="28"/>
        <v>0</v>
      </c>
    </row>
    <row r="87" spans="1:25" ht="14.25">
      <c r="A87" s="39">
        <v>104</v>
      </c>
      <c r="B87" s="62"/>
      <c r="C87" s="44"/>
      <c r="D87" s="44"/>
      <c r="E87" s="17"/>
      <c r="F87" s="60"/>
      <c r="G87" s="44"/>
      <c r="H87" s="89"/>
      <c r="I87" s="88"/>
      <c r="J87" s="47" t="str">
        <f t="shared" si="18"/>
        <v/>
      </c>
      <c r="K87" s="47" t="str">
        <f t="shared" si="16"/>
        <v/>
      </c>
      <c r="L87" s="47" t="str">
        <f t="shared" si="17"/>
        <v/>
      </c>
      <c r="M87" s="47" t="str">
        <f>IF($J87&lt;&gt;"",IF(いんふぉ・EnneSmart利用開始申込書!$B$48="希望しない","",IF(TRIM(F87)="","未記入",T87)),IF(TRIM(F87)="","","☓"))</f>
        <v/>
      </c>
      <c r="N87" s="46"/>
      <c r="O87" s="46">
        <f t="shared" si="19"/>
        <v>0</v>
      </c>
      <c r="P87" s="46">
        <f t="shared" si="20"/>
        <v>0</v>
      </c>
      <c r="Q87" s="46">
        <f t="shared" si="21"/>
        <v>0</v>
      </c>
      <c r="R87" s="46">
        <f t="shared" si="22"/>
        <v>0</v>
      </c>
      <c r="S87" s="35" t="str">
        <f t="shared" si="23"/>
        <v>☓</v>
      </c>
      <c r="T87" s="35" t="str">
        <f t="shared" si="24"/>
        <v>☓</v>
      </c>
      <c r="U87" s="14">
        <f t="shared" si="29"/>
        <v>0</v>
      </c>
      <c r="V87" s="8">
        <f t="shared" si="25"/>
        <v>0</v>
      </c>
      <c r="W87" s="8">
        <f t="shared" si="26"/>
        <v>0</v>
      </c>
      <c r="X87" s="8">
        <f t="shared" si="27"/>
        <v>0</v>
      </c>
      <c r="Y87" s="8">
        <f t="shared" si="28"/>
        <v>0</v>
      </c>
    </row>
    <row r="88" spans="1:25" ht="14.25">
      <c r="A88" s="39">
        <v>105</v>
      </c>
      <c r="B88" s="62"/>
      <c r="C88" s="44"/>
      <c r="D88" s="44"/>
      <c r="E88" s="17"/>
      <c r="F88" s="60"/>
      <c r="G88" s="44"/>
      <c r="H88" s="89"/>
      <c r="I88" s="88"/>
      <c r="J88" s="47" t="str">
        <f t="shared" si="18"/>
        <v/>
      </c>
      <c r="K88" s="47" t="str">
        <f t="shared" si="16"/>
        <v/>
      </c>
      <c r="L88" s="47" t="str">
        <f t="shared" si="17"/>
        <v/>
      </c>
      <c r="M88" s="47" t="str">
        <f>IF($J88&lt;&gt;"",IF(いんふぉ・EnneSmart利用開始申込書!$B$48="希望しない","",IF(TRIM(F88)="","未記入",T88)),IF(TRIM(F88)="","","☓"))</f>
        <v/>
      </c>
      <c r="N88" s="46"/>
      <c r="O88" s="46">
        <f t="shared" si="19"/>
        <v>0</v>
      </c>
      <c r="P88" s="46">
        <f t="shared" si="20"/>
        <v>0</v>
      </c>
      <c r="Q88" s="46">
        <f t="shared" si="21"/>
        <v>0</v>
      </c>
      <c r="R88" s="46">
        <f t="shared" si="22"/>
        <v>0</v>
      </c>
      <c r="S88" s="35" t="str">
        <f t="shared" si="23"/>
        <v>☓</v>
      </c>
      <c r="T88" s="35" t="str">
        <f t="shared" si="24"/>
        <v>☓</v>
      </c>
      <c r="U88" s="14">
        <f t="shared" si="29"/>
        <v>0</v>
      </c>
      <c r="V88" s="8">
        <f t="shared" si="25"/>
        <v>0</v>
      </c>
      <c r="W88" s="8">
        <f t="shared" si="26"/>
        <v>0</v>
      </c>
      <c r="X88" s="8">
        <f t="shared" si="27"/>
        <v>0</v>
      </c>
      <c r="Y88" s="8">
        <f t="shared" si="28"/>
        <v>0</v>
      </c>
    </row>
    <row r="89" spans="1:25" ht="14.25">
      <c r="A89" s="39">
        <v>106</v>
      </c>
      <c r="B89" s="62"/>
      <c r="C89" s="44"/>
      <c r="D89" s="44"/>
      <c r="E89" s="17"/>
      <c r="F89" s="60"/>
      <c r="G89" s="44"/>
      <c r="H89" s="89"/>
      <c r="I89" s="88"/>
      <c r="J89" s="47" t="str">
        <f t="shared" si="18"/>
        <v/>
      </c>
      <c r="K89" s="47" t="str">
        <f t="shared" si="16"/>
        <v/>
      </c>
      <c r="L89" s="47" t="str">
        <f t="shared" si="17"/>
        <v/>
      </c>
      <c r="M89" s="47" t="str">
        <f>IF($J89&lt;&gt;"",IF(いんふぉ・EnneSmart利用開始申込書!$B$48="希望しない","",IF(TRIM(F89)="","未記入",T89)),IF(TRIM(F89)="","","☓"))</f>
        <v/>
      </c>
      <c r="N89" s="46"/>
      <c r="O89" s="46">
        <f t="shared" si="19"/>
        <v>0</v>
      </c>
      <c r="P89" s="46">
        <f t="shared" si="20"/>
        <v>0</v>
      </c>
      <c r="Q89" s="46">
        <f t="shared" si="21"/>
        <v>0</v>
      </c>
      <c r="R89" s="46">
        <f t="shared" si="22"/>
        <v>0</v>
      </c>
      <c r="S89" s="35" t="str">
        <f t="shared" si="23"/>
        <v>☓</v>
      </c>
      <c r="T89" s="35" t="str">
        <f t="shared" si="24"/>
        <v>☓</v>
      </c>
      <c r="U89" s="14">
        <f t="shared" si="29"/>
        <v>0</v>
      </c>
      <c r="V89" s="8">
        <f t="shared" si="25"/>
        <v>0</v>
      </c>
      <c r="W89" s="8">
        <f t="shared" si="26"/>
        <v>0</v>
      </c>
      <c r="X89" s="8">
        <f t="shared" si="27"/>
        <v>0</v>
      </c>
      <c r="Y89" s="8">
        <f t="shared" si="28"/>
        <v>0</v>
      </c>
    </row>
    <row r="90" spans="1:25" ht="14.25">
      <c r="A90" s="39">
        <v>107</v>
      </c>
      <c r="B90" s="62"/>
      <c r="C90" s="44"/>
      <c r="D90" s="44"/>
      <c r="E90" s="17"/>
      <c r="F90" s="60"/>
      <c r="G90" s="44"/>
      <c r="H90" s="89"/>
      <c r="I90" s="88"/>
      <c r="J90" s="47" t="str">
        <f t="shared" si="18"/>
        <v/>
      </c>
      <c r="K90" s="47" t="str">
        <f t="shared" si="16"/>
        <v/>
      </c>
      <c r="L90" s="47" t="str">
        <f t="shared" si="17"/>
        <v/>
      </c>
      <c r="M90" s="47" t="str">
        <f>IF($J90&lt;&gt;"",IF(いんふぉ・EnneSmart利用開始申込書!$B$48="希望しない","",IF(TRIM(F90)="","未記入",T90)),IF(TRIM(F90)="","","☓"))</f>
        <v/>
      </c>
      <c r="N90" s="46"/>
      <c r="O90" s="46">
        <f t="shared" si="19"/>
        <v>0</v>
      </c>
      <c r="P90" s="46">
        <f t="shared" si="20"/>
        <v>0</v>
      </c>
      <c r="Q90" s="46">
        <f t="shared" si="21"/>
        <v>0</v>
      </c>
      <c r="R90" s="46">
        <f t="shared" si="22"/>
        <v>0</v>
      </c>
      <c r="S90" s="35" t="str">
        <f t="shared" si="23"/>
        <v>☓</v>
      </c>
      <c r="T90" s="35" t="str">
        <f t="shared" si="24"/>
        <v>☓</v>
      </c>
      <c r="U90" s="14">
        <f t="shared" si="29"/>
        <v>0</v>
      </c>
      <c r="V90" s="8">
        <f t="shared" si="25"/>
        <v>0</v>
      </c>
      <c r="W90" s="8">
        <f t="shared" si="26"/>
        <v>0</v>
      </c>
      <c r="X90" s="8">
        <f t="shared" si="27"/>
        <v>0</v>
      </c>
      <c r="Y90" s="8">
        <f t="shared" si="28"/>
        <v>0</v>
      </c>
    </row>
    <row r="91" spans="1:25" ht="14.25">
      <c r="A91" s="39">
        <v>108</v>
      </c>
      <c r="B91" s="62"/>
      <c r="C91" s="44"/>
      <c r="D91" s="44"/>
      <c r="E91" s="17"/>
      <c r="F91" s="60"/>
      <c r="G91" s="44"/>
      <c r="H91" s="89"/>
      <c r="I91" s="88"/>
      <c r="J91" s="47" t="str">
        <f t="shared" si="18"/>
        <v/>
      </c>
      <c r="K91" s="47" t="str">
        <f t="shared" si="16"/>
        <v/>
      </c>
      <c r="L91" s="47" t="str">
        <f t="shared" si="17"/>
        <v/>
      </c>
      <c r="M91" s="47" t="str">
        <f>IF($J91&lt;&gt;"",IF(いんふぉ・EnneSmart利用開始申込書!$B$48="希望しない","",IF(TRIM(F91)="","未記入",T91)),IF(TRIM(F91)="","","☓"))</f>
        <v/>
      </c>
      <c r="N91" s="46"/>
      <c r="O91" s="46">
        <f t="shared" si="19"/>
        <v>0</v>
      </c>
      <c r="P91" s="46">
        <f t="shared" si="20"/>
        <v>0</v>
      </c>
      <c r="Q91" s="46">
        <f t="shared" si="21"/>
        <v>0</v>
      </c>
      <c r="R91" s="46">
        <f t="shared" si="22"/>
        <v>0</v>
      </c>
      <c r="S91" s="35" t="str">
        <f t="shared" si="23"/>
        <v>☓</v>
      </c>
      <c r="T91" s="35" t="str">
        <f t="shared" si="24"/>
        <v>☓</v>
      </c>
      <c r="U91" s="14">
        <f t="shared" si="29"/>
        <v>0</v>
      </c>
      <c r="V91" s="8">
        <f t="shared" si="25"/>
        <v>0</v>
      </c>
      <c r="W91" s="8">
        <f t="shared" si="26"/>
        <v>0</v>
      </c>
      <c r="X91" s="8">
        <f t="shared" si="27"/>
        <v>0</v>
      </c>
      <c r="Y91" s="8">
        <f t="shared" si="28"/>
        <v>0</v>
      </c>
    </row>
    <row r="92" spans="1:25" ht="14.25">
      <c r="A92" s="39">
        <v>109</v>
      </c>
      <c r="B92" s="62"/>
      <c r="C92" s="44"/>
      <c r="D92" s="44"/>
      <c r="E92" s="17"/>
      <c r="F92" s="60"/>
      <c r="G92" s="44"/>
      <c r="H92" s="89"/>
      <c r="I92" s="88"/>
      <c r="J92" s="47" t="str">
        <f t="shared" si="18"/>
        <v/>
      </c>
      <c r="K92" s="47" t="str">
        <f t="shared" si="16"/>
        <v/>
      </c>
      <c r="L92" s="47" t="str">
        <f t="shared" si="17"/>
        <v/>
      </c>
      <c r="M92" s="47" t="str">
        <f>IF($J92&lt;&gt;"",IF(いんふぉ・EnneSmart利用開始申込書!$B$48="希望しない","",IF(TRIM(F92)="","未記入",T92)),IF(TRIM(F92)="","","☓"))</f>
        <v/>
      </c>
      <c r="N92" s="46"/>
      <c r="O92" s="46">
        <f t="shared" si="19"/>
        <v>0</v>
      </c>
      <c r="P92" s="46">
        <f t="shared" si="20"/>
        <v>0</v>
      </c>
      <c r="Q92" s="46">
        <f t="shared" si="21"/>
        <v>0</v>
      </c>
      <c r="R92" s="46">
        <f t="shared" si="22"/>
        <v>0</v>
      </c>
      <c r="S92" s="35" t="str">
        <f t="shared" si="23"/>
        <v>☓</v>
      </c>
      <c r="T92" s="35" t="str">
        <f t="shared" si="24"/>
        <v>☓</v>
      </c>
      <c r="U92" s="14">
        <f t="shared" si="29"/>
        <v>0</v>
      </c>
      <c r="V92" s="8">
        <f t="shared" si="25"/>
        <v>0</v>
      </c>
      <c r="W92" s="8">
        <f t="shared" si="26"/>
        <v>0</v>
      </c>
      <c r="X92" s="8">
        <f t="shared" si="27"/>
        <v>0</v>
      </c>
      <c r="Y92" s="8">
        <f t="shared" si="28"/>
        <v>0</v>
      </c>
    </row>
    <row r="93" spans="1:25" ht="14.25">
      <c r="A93" s="39">
        <v>110</v>
      </c>
      <c r="B93" s="62"/>
      <c r="C93" s="44"/>
      <c r="D93" s="44"/>
      <c r="E93" s="17"/>
      <c r="F93" s="60"/>
      <c r="G93" s="44"/>
      <c r="H93" s="89"/>
      <c r="I93" s="88"/>
      <c r="J93" s="47" t="str">
        <f t="shared" si="18"/>
        <v/>
      </c>
      <c r="K93" s="47" t="str">
        <f t="shared" si="16"/>
        <v/>
      </c>
      <c r="L93" s="47" t="str">
        <f t="shared" si="17"/>
        <v/>
      </c>
      <c r="M93" s="47" t="str">
        <f>IF($J93&lt;&gt;"",IF(いんふぉ・EnneSmart利用開始申込書!$B$48="希望しない","",IF(TRIM(F93)="","未記入",T93)),IF(TRIM(F93)="","","☓"))</f>
        <v/>
      </c>
      <c r="N93" s="46"/>
      <c r="O93" s="46">
        <f t="shared" si="19"/>
        <v>0</v>
      </c>
      <c r="P93" s="46">
        <f t="shared" si="20"/>
        <v>0</v>
      </c>
      <c r="Q93" s="46">
        <f t="shared" si="21"/>
        <v>0</v>
      </c>
      <c r="R93" s="46">
        <f t="shared" si="22"/>
        <v>0</v>
      </c>
      <c r="S93" s="35" t="str">
        <f t="shared" si="23"/>
        <v>☓</v>
      </c>
      <c r="T93" s="35" t="str">
        <f t="shared" si="24"/>
        <v>☓</v>
      </c>
      <c r="U93" s="14">
        <f t="shared" si="29"/>
        <v>0</v>
      </c>
      <c r="V93" s="8">
        <f t="shared" si="25"/>
        <v>0</v>
      </c>
      <c r="W93" s="8">
        <f t="shared" si="26"/>
        <v>0</v>
      </c>
      <c r="X93" s="8">
        <f t="shared" si="27"/>
        <v>0</v>
      </c>
      <c r="Y93" s="8">
        <f t="shared" si="28"/>
        <v>0</v>
      </c>
    </row>
    <row r="94" spans="1:25" ht="14.25">
      <c r="A94" s="39">
        <v>111</v>
      </c>
      <c r="B94" s="62"/>
      <c r="C94" s="44"/>
      <c r="D94" s="44"/>
      <c r="E94" s="17"/>
      <c r="F94" s="60"/>
      <c r="G94" s="44"/>
      <c r="H94" s="89"/>
      <c r="I94" s="88"/>
      <c r="J94" s="47" t="str">
        <f t="shared" si="18"/>
        <v/>
      </c>
      <c r="K94" s="47" t="str">
        <f t="shared" si="16"/>
        <v/>
      </c>
      <c r="L94" s="47" t="str">
        <f t="shared" si="17"/>
        <v/>
      </c>
      <c r="M94" s="47" t="str">
        <f>IF($J94&lt;&gt;"",IF(いんふぉ・EnneSmart利用開始申込書!$B$48="希望しない","",IF(TRIM(F94)="","未記入",T94)),IF(TRIM(F94)="","","☓"))</f>
        <v/>
      </c>
      <c r="N94" s="46"/>
      <c r="O94" s="46">
        <f t="shared" si="19"/>
        <v>0</v>
      </c>
      <c r="P94" s="46">
        <f t="shared" si="20"/>
        <v>0</v>
      </c>
      <c r="Q94" s="46">
        <f t="shared" si="21"/>
        <v>0</v>
      </c>
      <c r="R94" s="46">
        <f t="shared" si="22"/>
        <v>0</v>
      </c>
      <c r="S94" s="35" t="str">
        <f t="shared" si="23"/>
        <v>☓</v>
      </c>
      <c r="T94" s="35" t="str">
        <f t="shared" si="24"/>
        <v>☓</v>
      </c>
      <c r="U94" s="14">
        <f t="shared" si="29"/>
        <v>0</v>
      </c>
      <c r="V94" s="8">
        <f t="shared" si="25"/>
        <v>0</v>
      </c>
      <c r="W94" s="8">
        <f t="shared" si="26"/>
        <v>0</v>
      </c>
      <c r="X94" s="8">
        <f t="shared" si="27"/>
        <v>0</v>
      </c>
      <c r="Y94" s="8">
        <f t="shared" si="28"/>
        <v>0</v>
      </c>
    </row>
    <row r="95" spans="1:25" ht="14.25">
      <c r="A95" s="39">
        <v>112</v>
      </c>
      <c r="B95" s="62"/>
      <c r="C95" s="44"/>
      <c r="D95" s="44"/>
      <c r="E95" s="17"/>
      <c r="F95" s="60"/>
      <c r="G95" s="44"/>
      <c r="H95" s="89"/>
      <c r="I95" s="88"/>
      <c r="J95" s="47" t="str">
        <f t="shared" si="18"/>
        <v/>
      </c>
      <c r="K95" s="47" t="str">
        <f t="shared" si="16"/>
        <v/>
      </c>
      <c r="L95" s="47" t="str">
        <f t="shared" si="17"/>
        <v/>
      </c>
      <c r="M95" s="47" t="str">
        <f>IF($J95&lt;&gt;"",IF(いんふぉ・EnneSmart利用開始申込書!$B$48="希望しない","",IF(TRIM(F95)="","未記入",T95)),IF(TRIM(F95)="","","☓"))</f>
        <v/>
      </c>
      <c r="N95" s="46"/>
      <c r="O95" s="46">
        <f t="shared" si="19"/>
        <v>0</v>
      </c>
      <c r="P95" s="46">
        <f t="shared" si="20"/>
        <v>0</v>
      </c>
      <c r="Q95" s="46">
        <f t="shared" si="21"/>
        <v>0</v>
      </c>
      <c r="R95" s="46">
        <f t="shared" si="22"/>
        <v>0</v>
      </c>
      <c r="S95" s="35" t="str">
        <f t="shared" si="23"/>
        <v>☓</v>
      </c>
      <c r="T95" s="35" t="str">
        <f t="shared" si="24"/>
        <v>☓</v>
      </c>
      <c r="U95" s="14">
        <f t="shared" si="29"/>
        <v>0</v>
      </c>
      <c r="V95" s="8">
        <f t="shared" si="25"/>
        <v>0</v>
      </c>
      <c r="W95" s="8">
        <f t="shared" si="26"/>
        <v>0</v>
      </c>
      <c r="X95" s="8">
        <f t="shared" si="27"/>
        <v>0</v>
      </c>
      <c r="Y95" s="8">
        <f t="shared" si="28"/>
        <v>0</v>
      </c>
    </row>
    <row r="96" spans="1:25" ht="14.25">
      <c r="A96" s="39">
        <v>113</v>
      </c>
      <c r="B96" s="62"/>
      <c r="C96" s="44"/>
      <c r="D96" s="44"/>
      <c r="E96" s="17"/>
      <c r="F96" s="60"/>
      <c r="G96" s="44"/>
      <c r="H96" s="89"/>
      <c r="I96" s="88"/>
      <c r="J96" s="47" t="str">
        <f t="shared" si="18"/>
        <v/>
      </c>
      <c r="K96" s="47" t="str">
        <f t="shared" si="16"/>
        <v/>
      </c>
      <c r="L96" s="47" t="str">
        <f t="shared" si="17"/>
        <v/>
      </c>
      <c r="M96" s="47" t="str">
        <f>IF($J96&lt;&gt;"",IF(いんふぉ・EnneSmart利用開始申込書!$B$48="希望しない","",IF(TRIM(F96)="","未記入",T96)),IF(TRIM(F96)="","","☓"))</f>
        <v/>
      </c>
      <c r="N96" s="46"/>
      <c r="O96" s="46">
        <f t="shared" si="19"/>
        <v>0</v>
      </c>
      <c r="P96" s="46">
        <f t="shared" si="20"/>
        <v>0</v>
      </c>
      <c r="Q96" s="46">
        <f t="shared" si="21"/>
        <v>0</v>
      </c>
      <c r="R96" s="46">
        <f t="shared" si="22"/>
        <v>0</v>
      </c>
      <c r="S96" s="35" t="str">
        <f t="shared" si="23"/>
        <v>☓</v>
      </c>
      <c r="T96" s="35" t="str">
        <f t="shared" si="24"/>
        <v>☓</v>
      </c>
      <c r="U96" s="14">
        <f t="shared" si="29"/>
        <v>0</v>
      </c>
      <c r="V96" s="8">
        <f t="shared" si="25"/>
        <v>0</v>
      </c>
      <c r="W96" s="8">
        <f t="shared" si="26"/>
        <v>0</v>
      </c>
      <c r="X96" s="8">
        <f t="shared" si="27"/>
        <v>0</v>
      </c>
      <c r="Y96" s="8">
        <f t="shared" si="28"/>
        <v>0</v>
      </c>
    </row>
    <row r="97" spans="1:25" ht="14.25">
      <c r="A97" s="39">
        <v>114</v>
      </c>
      <c r="B97" s="62"/>
      <c r="C97" s="44"/>
      <c r="D97" s="44"/>
      <c r="E97" s="17"/>
      <c r="F97" s="60"/>
      <c r="G97" s="44"/>
      <c r="H97" s="89"/>
      <c r="I97" s="88"/>
      <c r="J97" s="47" t="str">
        <f t="shared" si="18"/>
        <v/>
      </c>
      <c r="K97" s="47" t="str">
        <f t="shared" si="16"/>
        <v/>
      </c>
      <c r="L97" s="47" t="str">
        <f t="shared" si="17"/>
        <v/>
      </c>
      <c r="M97" s="47" t="str">
        <f>IF($J97&lt;&gt;"",IF(いんふぉ・EnneSmart利用開始申込書!$B$48="希望しない","",IF(TRIM(F97)="","未記入",T97)),IF(TRIM(F97)="","","☓"))</f>
        <v/>
      </c>
      <c r="N97" s="46"/>
      <c r="O97" s="46">
        <f t="shared" si="19"/>
        <v>0</v>
      </c>
      <c r="P97" s="46">
        <f t="shared" si="20"/>
        <v>0</v>
      </c>
      <c r="Q97" s="46">
        <f t="shared" si="21"/>
        <v>0</v>
      </c>
      <c r="R97" s="46">
        <f t="shared" si="22"/>
        <v>0</v>
      </c>
      <c r="S97" s="35" t="str">
        <f t="shared" si="23"/>
        <v>☓</v>
      </c>
      <c r="T97" s="35" t="str">
        <f t="shared" si="24"/>
        <v>☓</v>
      </c>
      <c r="U97" s="14">
        <f t="shared" si="29"/>
        <v>0</v>
      </c>
      <c r="V97" s="8">
        <f t="shared" si="25"/>
        <v>0</v>
      </c>
      <c r="W97" s="8">
        <f t="shared" si="26"/>
        <v>0</v>
      </c>
      <c r="X97" s="8">
        <f t="shared" si="27"/>
        <v>0</v>
      </c>
      <c r="Y97" s="8">
        <f t="shared" si="28"/>
        <v>0</v>
      </c>
    </row>
    <row r="98" spans="1:25" ht="14.25">
      <c r="A98" s="39">
        <v>115</v>
      </c>
      <c r="B98" s="62"/>
      <c r="C98" s="44"/>
      <c r="D98" s="44"/>
      <c r="E98" s="17"/>
      <c r="F98" s="60"/>
      <c r="G98" s="44"/>
      <c r="H98" s="89"/>
      <c r="I98" s="88"/>
      <c r="J98" s="47" t="str">
        <f t="shared" si="18"/>
        <v/>
      </c>
      <c r="K98" s="47" t="str">
        <f t="shared" si="16"/>
        <v/>
      </c>
      <c r="L98" s="47" t="str">
        <f t="shared" si="17"/>
        <v/>
      </c>
      <c r="M98" s="47" t="str">
        <f>IF($J98&lt;&gt;"",IF(いんふぉ・EnneSmart利用開始申込書!$B$48="希望しない","",IF(TRIM(F98)="","未記入",T98)),IF(TRIM(F98)="","","☓"))</f>
        <v/>
      </c>
      <c r="N98" s="46"/>
      <c r="O98" s="46">
        <f t="shared" si="19"/>
        <v>0</v>
      </c>
      <c r="P98" s="46">
        <f t="shared" si="20"/>
        <v>0</v>
      </c>
      <c r="Q98" s="46">
        <f t="shared" si="21"/>
        <v>0</v>
      </c>
      <c r="R98" s="46">
        <f t="shared" si="22"/>
        <v>0</v>
      </c>
      <c r="S98" s="35" t="str">
        <f t="shared" si="23"/>
        <v>☓</v>
      </c>
      <c r="T98" s="35" t="str">
        <f t="shared" si="24"/>
        <v>☓</v>
      </c>
      <c r="U98" s="14">
        <f t="shared" si="29"/>
        <v>0</v>
      </c>
      <c r="V98" s="8">
        <f t="shared" si="25"/>
        <v>0</v>
      </c>
      <c r="W98" s="8">
        <f t="shared" si="26"/>
        <v>0</v>
      </c>
      <c r="X98" s="8">
        <f t="shared" si="27"/>
        <v>0</v>
      </c>
      <c r="Y98" s="8">
        <f t="shared" si="28"/>
        <v>0</v>
      </c>
    </row>
    <row r="99" spans="1:25" ht="14.25">
      <c r="A99" s="39">
        <v>116</v>
      </c>
      <c r="B99" s="62"/>
      <c r="C99" s="44"/>
      <c r="D99" s="44"/>
      <c r="E99" s="17"/>
      <c r="F99" s="60"/>
      <c r="G99" s="44"/>
      <c r="H99" s="89"/>
      <c r="I99" s="88"/>
      <c r="J99" s="47" t="str">
        <f t="shared" si="18"/>
        <v/>
      </c>
      <c r="K99" s="47" t="str">
        <f t="shared" si="16"/>
        <v/>
      </c>
      <c r="L99" s="47" t="str">
        <f t="shared" si="17"/>
        <v/>
      </c>
      <c r="M99" s="47" t="str">
        <f>IF($J99&lt;&gt;"",IF(いんふぉ・EnneSmart利用開始申込書!$B$48="希望しない","",IF(TRIM(F99)="","未記入",T99)),IF(TRIM(F99)="","","☓"))</f>
        <v/>
      </c>
      <c r="N99" s="46"/>
      <c r="O99" s="46">
        <f t="shared" si="19"/>
        <v>0</v>
      </c>
      <c r="P99" s="46">
        <f t="shared" si="20"/>
        <v>0</v>
      </c>
      <c r="Q99" s="46">
        <f t="shared" si="21"/>
        <v>0</v>
      </c>
      <c r="R99" s="46">
        <f t="shared" si="22"/>
        <v>0</v>
      </c>
      <c r="S99" s="35" t="str">
        <f t="shared" si="23"/>
        <v>☓</v>
      </c>
      <c r="T99" s="35" t="str">
        <f t="shared" si="24"/>
        <v>☓</v>
      </c>
      <c r="U99" s="14">
        <f t="shared" si="29"/>
        <v>0</v>
      </c>
      <c r="V99" s="8">
        <f t="shared" si="25"/>
        <v>0</v>
      </c>
      <c r="W99" s="8">
        <f t="shared" si="26"/>
        <v>0</v>
      </c>
      <c r="X99" s="8">
        <f t="shared" si="27"/>
        <v>0</v>
      </c>
      <c r="Y99" s="8">
        <f t="shared" si="28"/>
        <v>0</v>
      </c>
    </row>
    <row r="100" spans="1:25" ht="14.25">
      <c r="A100" s="39">
        <v>117</v>
      </c>
      <c r="B100" s="62"/>
      <c r="C100" s="44"/>
      <c r="D100" s="44"/>
      <c r="E100" s="17"/>
      <c r="F100" s="60"/>
      <c r="G100" s="44"/>
      <c r="H100" s="89"/>
      <c r="I100" s="88"/>
      <c r="J100" s="47" t="str">
        <f t="shared" si="18"/>
        <v/>
      </c>
      <c r="K100" s="47" t="str">
        <f t="shared" si="16"/>
        <v/>
      </c>
      <c r="L100" s="47" t="str">
        <f t="shared" si="17"/>
        <v/>
      </c>
      <c r="M100" s="47" t="str">
        <f>IF($J100&lt;&gt;"",IF(いんふぉ・EnneSmart利用開始申込書!$B$48="希望しない","",IF(TRIM(F100)="","未記入",T100)),IF(TRIM(F100)="","","☓"))</f>
        <v/>
      </c>
      <c r="N100" s="46"/>
      <c r="O100" s="46">
        <f t="shared" si="19"/>
        <v>0</v>
      </c>
      <c r="P100" s="46">
        <f t="shared" si="20"/>
        <v>0</v>
      </c>
      <c r="Q100" s="46">
        <f t="shared" si="21"/>
        <v>0</v>
      </c>
      <c r="R100" s="46">
        <f t="shared" si="22"/>
        <v>0</v>
      </c>
      <c r="S100" s="35" t="str">
        <f t="shared" si="23"/>
        <v>☓</v>
      </c>
      <c r="T100" s="35" t="str">
        <f t="shared" si="24"/>
        <v>☓</v>
      </c>
      <c r="U100" s="14">
        <f t="shared" si="29"/>
        <v>0</v>
      </c>
      <c r="V100" s="8">
        <f t="shared" si="25"/>
        <v>0</v>
      </c>
      <c r="W100" s="8">
        <f t="shared" si="26"/>
        <v>0</v>
      </c>
      <c r="X100" s="8">
        <f t="shared" si="27"/>
        <v>0</v>
      </c>
      <c r="Y100" s="8">
        <f t="shared" si="28"/>
        <v>0</v>
      </c>
    </row>
    <row r="101" spans="1:25" ht="14.25">
      <c r="A101" s="39">
        <v>118</v>
      </c>
      <c r="B101" s="62"/>
      <c r="C101" s="44"/>
      <c r="D101" s="44"/>
      <c r="E101" s="17"/>
      <c r="F101" s="60"/>
      <c r="G101" s="44"/>
      <c r="H101" s="89"/>
      <c r="I101" s="88"/>
      <c r="J101" s="47" t="str">
        <f t="shared" si="18"/>
        <v/>
      </c>
      <c r="K101" s="47" t="str">
        <f t="shared" si="16"/>
        <v/>
      </c>
      <c r="L101" s="47" t="str">
        <f t="shared" si="17"/>
        <v/>
      </c>
      <c r="M101" s="47" t="str">
        <f>IF($J101&lt;&gt;"",IF(いんふぉ・EnneSmart利用開始申込書!$B$48="希望しない","",IF(TRIM(F101)="","未記入",T101)),IF(TRIM(F101)="","","☓"))</f>
        <v/>
      </c>
      <c r="N101" s="46"/>
      <c r="O101" s="46">
        <f t="shared" si="19"/>
        <v>0</v>
      </c>
      <c r="P101" s="46">
        <f t="shared" si="20"/>
        <v>0</v>
      </c>
      <c r="Q101" s="46">
        <f t="shared" si="21"/>
        <v>0</v>
      </c>
      <c r="R101" s="46">
        <f t="shared" si="22"/>
        <v>0</v>
      </c>
      <c r="S101" s="35" t="str">
        <f t="shared" si="23"/>
        <v>☓</v>
      </c>
      <c r="T101" s="35" t="str">
        <f t="shared" si="24"/>
        <v>☓</v>
      </c>
      <c r="U101" s="14">
        <f t="shared" si="29"/>
        <v>0</v>
      </c>
      <c r="V101" s="8">
        <f t="shared" si="25"/>
        <v>0</v>
      </c>
      <c r="W101" s="8">
        <f t="shared" si="26"/>
        <v>0</v>
      </c>
      <c r="X101" s="8">
        <f t="shared" si="27"/>
        <v>0</v>
      </c>
      <c r="Y101" s="8">
        <f t="shared" si="28"/>
        <v>0</v>
      </c>
    </row>
    <row r="102" spans="1:25" ht="14.25">
      <c r="A102" s="39">
        <v>119</v>
      </c>
      <c r="B102" s="62"/>
      <c r="C102" s="44"/>
      <c r="D102" s="44"/>
      <c r="E102" s="17"/>
      <c r="F102" s="60"/>
      <c r="G102" s="44"/>
      <c r="H102" s="89"/>
      <c r="I102" s="88"/>
      <c r="J102" s="47" t="str">
        <f t="shared" si="18"/>
        <v/>
      </c>
      <c r="K102" s="47" t="str">
        <f t="shared" si="16"/>
        <v/>
      </c>
      <c r="L102" s="47" t="str">
        <f t="shared" si="17"/>
        <v/>
      </c>
      <c r="M102" s="47" t="str">
        <f>IF($J102&lt;&gt;"",IF(いんふぉ・EnneSmart利用開始申込書!$B$48="希望しない","",IF(TRIM(F102)="","未記入",T102)),IF(TRIM(F102)="","","☓"))</f>
        <v/>
      </c>
      <c r="N102" s="46"/>
      <c r="O102" s="46">
        <f t="shared" si="19"/>
        <v>0</v>
      </c>
      <c r="P102" s="46">
        <f t="shared" si="20"/>
        <v>0</v>
      </c>
      <c r="Q102" s="46">
        <f t="shared" si="21"/>
        <v>0</v>
      </c>
      <c r="R102" s="46">
        <f t="shared" si="22"/>
        <v>0</v>
      </c>
      <c r="S102" s="35" t="str">
        <f t="shared" si="23"/>
        <v>☓</v>
      </c>
      <c r="T102" s="35" t="str">
        <f t="shared" si="24"/>
        <v>☓</v>
      </c>
      <c r="U102" s="14">
        <f t="shared" si="29"/>
        <v>0</v>
      </c>
      <c r="V102" s="8">
        <f t="shared" si="25"/>
        <v>0</v>
      </c>
      <c r="W102" s="8">
        <f t="shared" si="26"/>
        <v>0</v>
      </c>
      <c r="X102" s="8">
        <f t="shared" si="27"/>
        <v>0</v>
      </c>
      <c r="Y102" s="8">
        <f t="shared" si="28"/>
        <v>0</v>
      </c>
    </row>
    <row r="103" spans="1:25" ht="14.25">
      <c r="A103" s="39">
        <v>120</v>
      </c>
      <c r="B103" s="62"/>
      <c r="C103" s="44"/>
      <c r="D103" s="44"/>
      <c r="E103" s="17"/>
      <c r="F103" s="60"/>
      <c r="G103" s="44"/>
      <c r="H103" s="89"/>
      <c r="I103" s="88"/>
      <c r="J103" s="47" t="str">
        <f t="shared" si="18"/>
        <v/>
      </c>
      <c r="K103" s="47" t="str">
        <f t="shared" si="16"/>
        <v/>
      </c>
      <c r="L103" s="47" t="str">
        <f t="shared" si="17"/>
        <v/>
      </c>
      <c r="M103" s="47" t="str">
        <f>IF($J103&lt;&gt;"",IF(いんふぉ・EnneSmart利用開始申込書!$B$48="希望しない","",IF(TRIM(F103)="","未記入",T103)),IF(TRIM(F103)="","","☓"))</f>
        <v/>
      </c>
      <c r="N103" s="46"/>
      <c r="O103" s="46">
        <f t="shared" si="19"/>
        <v>0</v>
      </c>
      <c r="P103" s="46">
        <f t="shared" si="20"/>
        <v>0</v>
      </c>
      <c r="Q103" s="46">
        <f t="shared" si="21"/>
        <v>0</v>
      </c>
      <c r="R103" s="46">
        <f t="shared" si="22"/>
        <v>0</v>
      </c>
      <c r="S103" s="35" t="str">
        <f t="shared" si="23"/>
        <v>☓</v>
      </c>
      <c r="T103" s="35" t="str">
        <f t="shared" si="24"/>
        <v>☓</v>
      </c>
      <c r="U103" s="14">
        <f t="shared" si="29"/>
        <v>0</v>
      </c>
      <c r="V103" s="8">
        <f t="shared" si="25"/>
        <v>0</v>
      </c>
      <c r="W103" s="8">
        <f t="shared" si="26"/>
        <v>0</v>
      </c>
      <c r="X103" s="8">
        <f t="shared" si="27"/>
        <v>0</v>
      </c>
      <c r="Y103" s="8">
        <f t="shared" si="28"/>
        <v>0</v>
      </c>
    </row>
    <row r="104" spans="1:25" ht="14.25">
      <c r="A104" s="39">
        <v>121</v>
      </c>
      <c r="B104" s="62"/>
      <c r="C104" s="44"/>
      <c r="D104" s="44"/>
      <c r="E104" s="17"/>
      <c r="F104" s="60"/>
      <c r="G104" s="44"/>
      <c r="H104" s="89"/>
      <c r="I104" s="88"/>
      <c r="J104" s="47" t="str">
        <f t="shared" si="18"/>
        <v/>
      </c>
      <c r="K104" s="47" t="str">
        <f t="shared" si="16"/>
        <v/>
      </c>
      <c r="L104" s="47" t="str">
        <f t="shared" si="17"/>
        <v/>
      </c>
      <c r="M104" s="47" t="str">
        <f>IF($J104&lt;&gt;"",IF(いんふぉ・EnneSmart利用開始申込書!$B$48="希望しない","",IF(TRIM(F104)="","未記入",T104)),IF(TRIM(F104)="","","☓"))</f>
        <v/>
      </c>
      <c r="N104" s="46"/>
      <c r="O104" s="46">
        <f t="shared" si="19"/>
        <v>0</v>
      </c>
      <c r="P104" s="46">
        <f t="shared" si="20"/>
        <v>0</v>
      </c>
      <c r="Q104" s="46">
        <f t="shared" si="21"/>
        <v>0</v>
      </c>
      <c r="R104" s="46">
        <f t="shared" si="22"/>
        <v>0</v>
      </c>
      <c r="S104" s="35" t="str">
        <f t="shared" si="23"/>
        <v>☓</v>
      </c>
      <c r="T104" s="35" t="str">
        <f t="shared" si="24"/>
        <v>☓</v>
      </c>
      <c r="U104" s="14">
        <f t="shared" si="29"/>
        <v>0</v>
      </c>
      <c r="V104" s="8">
        <f t="shared" si="25"/>
        <v>0</v>
      </c>
      <c r="W104" s="8">
        <f t="shared" si="26"/>
        <v>0</v>
      </c>
      <c r="X104" s="8">
        <f t="shared" si="27"/>
        <v>0</v>
      </c>
      <c r="Y104" s="8">
        <f t="shared" si="28"/>
        <v>0</v>
      </c>
    </row>
    <row r="105" spans="1:25" ht="14.25">
      <c r="A105" s="39">
        <v>122</v>
      </c>
      <c r="B105" s="62"/>
      <c r="C105" s="44"/>
      <c r="D105" s="44"/>
      <c r="E105" s="17"/>
      <c r="F105" s="60"/>
      <c r="G105" s="44"/>
      <c r="H105" s="89"/>
      <c r="I105" s="88"/>
      <c r="J105" s="47" t="str">
        <f t="shared" si="18"/>
        <v/>
      </c>
      <c r="K105" s="47" t="str">
        <f t="shared" si="16"/>
        <v/>
      </c>
      <c r="L105" s="47" t="str">
        <f t="shared" si="17"/>
        <v/>
      </c>
      <c r="M105" s="47" t="str">
        <f>IF($J105&lt;&gt;"",IF(いんふぉ・EnneSmart利用開始申込書!$B$48="希望しない","",IF(TRIM(F105)="","未記入",T105)),IF(TRIM(F105)="","","☓"))</f>
        <v/>
      </c>
      <c r="N105" s="46"/>
      <c r="O105" s="46">
        <f t="shared" si="19"/>
        <v>0</v>
      </c>
      <c r="P105" s="46">
        <f t="shared" si="20"/>
        <v>0</v>
      </c>
      <c r="Q105" s="46">
        <f t="shared" si="21"/>
        <v>0</v>
      </c>
      <c r="R105" s="46">
        <f t="shared" si="22"/>
        <v>0</v>
      </c>
      <c r="S105" s="35" t="str">
        <f t="shared" si="23"/>
        <v>☓</v>
      </c>
      <c r="T105" s="35" t="str">
        <f t="shared" si="24"/>
        <v>☓</v>
      </c>
      <c r="U105" s="14">
        <f t="shared" si="29"/>
        <v>0</v>
      </c>
      <c r="V105" s="8">
        <f t="shared" si="25"/>
        <v>0</v>
      </c>
      <c r="W105" s="8">
        <f t="shared" si="26"/>
        <v>0</v>
      </c>
      <c r="X105" s="8">
        <f t="shared" si="27"/>
        <v>0</v>
      </c>
      <c r="Y105" s="8">
        <f t="shared" si="28"/>
        <v>0</v>
      </c>
    </row>
    <row r="106" spans="1:25" ht="14.25">
      <c r="A106" s="39">
        <v>123</v>
      </c>
      <c r="B106" s="62"/>
      <c r="C106" s="44"/>
      <c r="D106" s="44"/>
      <c r="E106" s="17"/>
      <c r="F106" s="60"/>
      <c r="G106" s="44"/>
      <c r="H106" s="89"/>
      <c r="I106" s="88"/>
      <c r="J106" s="47" t="str">
        <f t="shared" si="18"/>
        <v/>
      </c>
      <c r="K106" s="47" t="str">
        <f t="shared" si="16"/>
        <v/>
      </c>
      <c r="L106" s="47" t="str">
        <f t="shared" si="17"/>
        <v/>
      </c>
      <c r="M106" s="47" t="str">
        <f>IF($J106&lt;&gt;"",IF(いんふぉ・EnneSmart利用開始申込書!$B$48="希望しない","",IF(TRIM(F106)="","未記入",T106)),IF(TRIM(F106)="","","☓"))</f>
        <v/>
      </c>
      <c r="N106" s="46"/>
      <c r="O106" s="46">
        <f t="shared" si="19"/>
        <v>0</v>
      </c>
      <c r="P106" s="46">
        <f t="shared" si="20"/>
        <v>0</v>
      </c>
      <c r="Q106" s="46">
        <f t="shared" si="21"/>
        <v>0</v>
      </c>
      <c r="R106" s="46">
        <f t="shared" si="22"/>
        <v>0</v>
      </c>
      <c r="S106" s="35" t="str">
        <f t="shared" si="23"/>
        <v>☓</v>
      </c>
      <c r="T106" s="35" t="str">
        <f t="shared" si="24"/>
        <v>☓</v>
      </c>
      <c r="U106" s="14">
        <f t="shared" si="29"/>
        <v>0</v>
      </c>
      <c r="V106" s="8">
        <f t="shared" si="25"/>
        <v>0</v>
      </c>
      <c r="W106" s="8">
        <f t="shared" si="26"/>
        <v>0</v>
      </c>
      <c r="X106" s="8">
        <f t="shared" si="27"/>
        <v>0</v>
      </c>
      <c r="Y106" s="8">
        <f t="shared" si="28"/>
        <v>0</v>
      </c>
    </row>
    <row r="107" spans="1:25" ht="14.25">
      <c r="A107" s="39">
        <v>124</v>
      </c>
      <c r="B107" s="62"/>
      <c r="C107" s="44"/>
      <c r="D107" s="44"/>
      <c r="E107" s="17"/>
      <c r="F107" s="60"/>
      <c r="G107" s="44"/>
      <c r="H107" s="89"/>
      <c r="I107" s="88"/>
      <c r="J107" s="47" t="str">
        <f t="shared" si="18"/>
        <v/>
      </c>
      <c r="K107" s="47" t="str">
        <f t="shared" si="16"/>
        <v/>
      </c>
      <c r="L107" s="47" t="str">
        <f t="shared" si="17"/>
        <v/>
      </c>
      <c r="M107" s="47" t="str">
        <f>IF($J107&lt;&gt;"",IF(いんふぉ・EnneSmart利用開始申込書!$B$48="希望しない","",IF(TRIM(F107)="","未記入",T107)),IF(TRIM(F107)="","","☓"))</f>
        <v/>
      </c>
      <c r="N107" s="46"/>
      <c r="O107" s="46">
        <f t="shared" si="19"/>
        <v>0</v>
      </c>
      <c r="P107" s="46">
        <f t="shared" si="20"/>
        <v>0</v>
      </c>
      <c r="Q107" s="46">
        <f t="shared" si="21"/>
        <v>0</v>
      </c>
      <c r="R107" s="46">
        <f t="shared" si="22"/>
        <v>0</v>
      </c>
      <c r="S107" s="35" t="str">
        <f t="shared" si="23"/>
        <v>☓</v>
      </c>
      <c r="T107" s="35" t="str">
        <f t="shared" si="24"/>
        <v>☓</v>
      </c>
      <c r="U107" s="14">
        <f t="shared" si="29"/>
        <v>0</v>
      </c>
      <c r="V107" s="8">
        <f t="shared" si="25"/>
        <v>0</v>
      </c>
      <c r="W107" s="8">
        <f t="shared" si="26"/>
        <v>0</v>
      </c>
      <c r="X107" s="8">
        <f t="shared" si="27"/>
        <v>0</v>
      </c>
      <c r="Y107" s="8">
        <f t="shared" si="28"/>
        <v>0</v>
      </c>
    </row>
    <row r="108" spans="1:25" ht="14.25">
      <c r="A108" s="39">
        <v>125</v>
      </c>
      <c r="B108" s="62"/>
      <c r="C108" s="44"/>
      <c r="D108" s="44"/>
      <c r="E108" s="17"/>
      <c r="F108" s="60"/>
      <c r="G108" s="44"/>
      <c r="H108" s="89"/>
      <c r="I108" s="88"/>
      <c r="J108" s="47" t="str">
        <f t="shared" si="18"/>
        <v/>
      </c>
      <c r="K108" s="47" t="str">
        <f t="shared" si="16"/>
        <v/>
      </c>
      <c r="L108" s="47" t="str">
        <f t="shared" si="17"/>
        <v/>
      </c>
      <c r="M108" s="47" t="str">
        <f>IF($J108&lt;&gt;"",IF(いんふぉ・EnneSmart利用開始申込書!$B$48="希望しない","",IF(TRIM(F108)="","未記入",T108)),IF(TRIM(F108)="","","☓"))</f>
        <v/>
      </c>
      <c r="N108" s="46"/>
      <c r="O108" s="46">
        <f t="shared" si="19"/>
        <v>0</v>
      </c>
      <c r="P108" s="46">
        <f t="shared" si="20"/>
        <v>0</v>
      </c>
      <c r="Q108" s="46">
        <f t="shared" si="21"/>
        <v>0</v>
      </c>
      <c r="R108" s="46">
        <f t="shared" si="22"/>
        <v>0</v>
      </c>
      <c r="S108" s="35" t="str">
        <f t="shared" si="23"/>
        <v>☓</v>
      </c>
      <c r="T108" s="35" t="str">
        <f t="shared" si="24"/>
        <v>☓</v>
      </c>
      <c r="U108" s="14">
        <f t="shared" si="29"/>
        <v>0</v>
      </c>
      <c r="V108" s="8">
        <f t="shared" si="25"/>
        <v>0</v>
      </c>
      <c r="W108" s="8">
        <f t="shared" si="26"/>
        <v>0</v>
      </c>
      <c r="X108" s="8">
        <f t="shared" si="27"/>
        <v>0</v>
      </c>
      <c r="Y108" s="8">
        <f t="shared" si="28"/>
        <v>0</v>
      </c>
    </row>
    <row r="109" spans="1:25" ht="14.25">
      <c r="A109" s="39">
        <v>126</v>
      </c>
      <c r="B109" s="62"/>
      <c r="C109" s="44"/>
      <c r="D109" s="44"/>
      <c r="E109" s="17"/>
      <c r="F109" s="60"/>
      <c r="G109" s="44"/>
      <c r="H109" s="89"/>
      <c r="I109" s="88"/>
      <c r="J109" s="47" t="str">
        <f t="shared" si="18"/>
        <v/>
      </c>
      <c r="K109" s="47" t="str">
        <f t="shared" si="16"/>
        <v/>
      </c>
      <c r="L109" s="47" t="str">
        <f t="shared" si="17"/>
        <v/>
      </c>
      <c r="M109" s="47" t="str">
        <f>IF($J109&lt;&gt;"",IF(いんふぉ・EnneSmart利用開始申込書!$B$48="希望しない","",IF(TRIM(F109)="","未記入",T109)),IF(TRIM(F109)="","","☓"))</f>
        <v/>
      </c>
      <c r="N109" s="46"/>
      <c r="O109" s="46">
        <f t="shared" si="19"/>
        <v>0</v>
      </c>
      <c r="P109" s="46">
        <f t="shared" si="20"/>
        <v>0</v>
      </c>
      <c r="Q109" s="46">
        <f t="shared" si="21"/>
        <v>0</v>
      </c>
      <c r="R109" s="46">
        <f t="shared" si="22"/>
        <v>0</v>
      </c>
      <c r="S109" s="35" t="str">
        <f t="shared" si="23"/>
        <v>☓</v>
      </c>
      <c r="T109" s="35" t="str">
        <f t="shared" si="24"/>
        <v>☓</v>
      </c>
      <c r="U109" s="14">
        <f t="shared" si="29"/>
        <v>0</v>
      </c>
      <c r="V109" s="8">
        <f t="shared" si="25"/>
        <v>0</v>
      </c>
      <c r="W109" s="8">
        <f t="shared" si="26"/>
        <v>0</v>
      </c>
      <c r="X109" s="8">
        <f t="shared" si="27"/>
        <v>0</v>
      </c>
      <c r="Y109" s="8">
        <f t="shared" si="28"/>
        <v>0</v>
      </c>
    </row>
    <row r="110" spans="1:25" ht="14.25">
      <c r="A110" s="39">
        <v>127</v>
      </c>
      <c r="B110" s="62"/>
      <c r="C110" s="44"/>
      <c r="D110" s="44"/>
      <c r="E110" s="17"/>
      <c r="F110" s="60"/>
      <c r="G110" s="44"/>
      <c r="H110" s="89"/>
      <c r="I110" s="88"/>
      <c r="J110" s="47" t="str">
        <f t="shared" si="18"/>
        <v/>
      </c>
      <c r="K110" s="47" t="str">
        <f t="shared" si="16"/>
        <v/>
      </c>
      <c r="L110" s="47" t="str">
        <f t="shared" si="17"/>
        <v/>
      </c>
      <c r="M110" s="47" t="str">
        <f>IF($J110&lt;&gt;"",IF(いんふぉ・EnneSmart利用開始申込書!$B$48="希望しない","",IF(TRIM(F110)="","未記入",T110)),IF(TRIM(F110)="","","☓"))</f>
        <v/>
      </c>
      <c r="N110" s="46"/>
      <c r="O110" s="46">
        <f t="shared" si="19"/>
        <v>0</v>
      </c>
      <c r="P110" s="46">
        <f t="shared" si="20"/>
        <v>0</v>
      </c>
      <c r="Q110" s="46">
        <f t="shared" si="21"/>
        <v>0</v>
      </c>
      <c r="R110" s="46">
        <f t="shared" si="22"/>
        <v>0</v>
      </c>
      <c r="S110" s="35" t="str">
        <f t="shared" si="23"/>
        <v>☓</v>
      </c>
      <c r="T110" s="35" t="str">
        <f t="shared" si="24"/>
        <v>☓</v>
      </c>
      <c r="U110" s="14">
        <f t="shared" si="29"/>
        <v>0</v>
      </c>
      <c r="V110" s="8">
        <f t="shared" si="25"/>
        <v>0</v>
      </c>
      <c r="W110" s="8">
        <f t="shared" si="26"/>
        <v>0</v>
      </c>
      <c r="X110" s="8">
        <f t="shared" si="27"/>
        <v>0</v>
      </c>
      <c r="Y110" s="8">
        <f t="shared" si="28"/>
        <v>0</v>
      </c>
    </row>
    <row r="111" spans="1:25" ht="14.25">
      <c r="A111" s="39">
        <v>128</v>
      </c>
      <c r="B111" s="62"/>
      <c r="C111" s="44"/>
      <c r="D111" s="44"/>
      <c r="E111" s="17"/>
      <c r="F111" s="60"/>
      <c r="G111" s="44"/>
      <c r="H111" s="89"/>
      <c r="I111" s="88"/>
      <c r="J111" s="47" t="str">
        <f t="shared" si="18"/>
        <v/>
      </c>
      <c r="K111" s="47" t="str">
        <f t="shared" si="16"/>
        <v/>
      </c>
      <c r="L111" s="47" t="str">
        <f t="shared" si="17"/>
        <v/>
      </c>
      <c r="M111" s="47" t="str">
        <f>IF($J111&lt;&gt;"",IF(いんふぉ・EnneSmart利用開始申込書!$B$48="希望しない","",IF(TRIM(F111)="","未記入",T111)),IF(TRIM(F111)="","","☓"))</f>
        <v/>
      </c>
      <c r="N111" s="46"/>
      <c r="O111" s="46">
        <f t="shared" si="19"/>
        <v>0</v>
      </c>
      <c r="P111" s="46">
        <f t="shared" si="20"/>
        <v>0</v>
      </c>
      <c r="Q111" s="46">
        <f t="shared" si="21"/>
        <v>0</v>
      </c>
      <c r="R111" s="46">
        <f t="shared" si="22"/>
        <v>0</v>
      </c>
      <c r="S111" s="35" t="str">
        <f t="shared" si="23"/>
        <v>☓</v>
      </c>
      <c r="T111" s="35" t="str">
        <f t="shared" si="24"/>
        <v>☓</v>
      </c>
      <c r="U111" s="14">
        <f t="shared" si="29"/>
        <v>0</v>
      </c>
      <c r="V111" s="8">
        <f t="shared" si="25"/>
        <v>0</v>
      </c>
      <c r="W111" s="8">
        <f t="shared" si="26"/>
        <v>0</v>
      </c>
      <c r="X111" s="8">
        <f t="shared" si="27"/>
        <v>0</v>
      </c>
      <c r="Y111" s="8">
        <f t="shared" si="28"/>
        <v>0</v>
      </c>
    </row>
    <row r="112" spans="1:25" ht="14.25">
      <c r="A112" s="39">
        <v>129</v>
      </c>
      <c r="B112" s="62"/>
      <c r="C112" s="44"/>
      <c r="D112" s="44"/>
      <c r="E112" s="17"/>
      <c r="F112" s="60"/>
      <c r="G112" s="44"/>
      <c r="H112" s="89"/>
      <c r="I112" s="88"/>
      <c r="J112" s="47" t="str">
        <f t="shared" si="18"/>
        <v/>
      </c>
      <c r="K112" s="47" t="str">
        <f t="shared" si="16"/>
        <v/>
      </c>
      <c r="L112" s="47" t="str">
        <f t="shared" si="17"/>
        <v/>
      </c>
      <c r="M112" s="47" t="str">
        <f>IF($J112&lt;&gt;"",IF(いんふぉ・EnneSmart利用開始申込書!$B$48="希望しない","",IF(TRIM(F112)="","未記入",T112)),IF(TRIM(F112)="","","☓"))</f>
        <v/>
      </c>
      <c r="N112" s="46"/>
      <c r="O112" s="46">
        <f t="shared" si="19"/>
        <v>0</v>
      </c>
      <c r="P112" s="46">
        <f t="shared" si="20"/>
        <v>0</v>
      </c>
      <c r="Q112" s="46">
        <f t="shared" si="21"/>
        <v>0</v>
      </c>
      <c r="R112" s="46">
        <f t="shared" si="22"/>
        <v>0</v>
      </c>
      <c r="S112" s="35" t="str">
        <f t="shared" si="23"/>
        <v>☓</v>
      </c>
      <c r="T112" s="35" t="str">
        <f t="shared" si="24"/>
        <v>☓</v>
      </c>
      <c r="U112" s="14">
        <f t="shared" si="29"/>
        <v>0</v>
      </c>
      <c r="V112" s="8">
        <f t="shared" si="25"/>
        <v>0</v>
      </c>
      <c r="W112" s="8">
        <f t="shared" si="26"/>
        <v>0</v>
      </c>
      <c r="X112" s="8">
        <f t="shared" si="27"/>
        <v>0</v>
      </c>
      <c r="Y112" s="8">
        <f t="shared" si="28"/>
        <v>0</v>
      </c>
    </row>
    <row r="113" spans="1:25" ht="14.25">
      <c r="A113" s="39">
        <v>130</v>
      </c>
      <c r="B113" s="62"/>
      <c r="C113" s="44"/>
      <c r="D113" s="44"/>
      <c r="E113" s="17"/>
      <c r="F113" s="60"/>
      <c r="G113" s="44"/>
      <c r="H113" s="89"/>
      <c r="I113" s="88"/>
      <c r="J113" s="47" t="str">
        <f t="shared" si="18"/>
        <v/>
      </c>
      <c r="K113" s="47" t="str">
        <f t="shared" si="16"/>
        <v/>
      </c>
      <c r="L113" s="47" t="str">
        <f t="shared" si="17"/>
        <v/>
      </c>
      <c r="M113" s="47" t="str">
        <f>IF($J113&lt;&gt;"",IF(いんふぉ・EnneSmart利用開始申込書!$B$48="希望しない","",IF(TRIM(F113)="","未記入",T113)),IF(TRIM(F113)="","","☓"))</f>
        <v/>
      </c>
      <c r="N113" s="46"/>
      <c r="O113" s="46">
        <f t="shared" si="19"/>
        <v>0</v>
      </c>
      <c r="P113" s="46">
        <f t="shared" si="20"/>
        <v>0</v>
      </c>
      <c r="Q113" s="46">
        <f t="shared" si="21"/>
        <v>0</v>
      </c>
      <c r="R113" s="46">
        <f t="shared" si="22"/>
        <v>0</v>
      </c>
      <c r="S113" s="35" t="str">
        <f t="shared" si="23"/>
        <v>☓</v>
      </c>
      <c r="T113" s="35" t="str">
        <f t="shared" si="24"/>
        <v>☓</v>
      </c>
      <c r="U113" s="14">
        <f t="shared" si="29"/>
        <v>0</v>
      </c>
      <c r="V113" s="8">
        <f t="shared" si="25"/>
        <v>0</v>
      </c>
      <c r="W113" s="8">
        <f t="shared" si="26"/>
        <v>0</v>
      </c>
      <c r="X113" s="8">
        <f t="shared" si="27"/>
        <v>0</v>
      </c>
      <c r="Y113" s="8">
        <f t="shared" si="28"/>
        <v>0</v>
      </c>
    </row>
    <row r="114" spans="1:25" ht="14.25">
      <c r="A114" s="39">
        <v>131</v>
      </c>
      <c r="B114" s="62"/>
      <c r="C114" s="44"/>
      <c r="D114" s="44"/>
      <c r="E114" s="17"/>
      <c r="F114" s="60"/>
      <c r="G114" s="44"/>
      <c r="H114" s="89"/>
      <c r="I114" s="88"/>
      <c r="J114" s="47" t="str">
        <f t="shared" si="18"/>
        <v/>
      </c>
      <c r="K114" s="47" t="str">
        <f t="shared" si="16"/>
        <v/>
      </c>
      <c r="L114" s="47" t="str">
        <f t="shared" si="17"/>
        <v/>
      </c>
      <c r="M114" s="47" t="str">
        <f>IF($J114&lt;&gt;"",IF(いんふぉ・EnneSmart利用開始申込書!$B$48="希望しない","",IF(TRIM(F114)="","未記入",T114)),IF(TRIM(F114)="","","☓"))</f>
        <v/>
      </c>
      <c r="N114" s="46"/>
      <c r="O114" s="46">
        <f t="shared" si="19"/>
        <v>0</v>
      </c>
      <c r="P114" s="46">
        <f t="shared" si="20"/>
        <v>0</v>
      </c>
      <c r="Q114" s="46">
        <f t="shared" si="21"/>
        <v>0</v>
      </c>
      <c r="R114" s="46">
        <f t="shared" si="22"/>
        <v>0</v>
      </c>
      <c r="S114" s="35" t="str">
        <f t="shared" si="23"/>
        <v>☓</v>
      </c>
      <c r="T114" s="35" t="str">
        <f t="shared" si="24"/>
        <v>☓</v>
      </c>
      <c r="U114" s="14">
        <f t="shared" si="29"/>
        <v>0</v>
      </c>
      <c r="V114" s="8">
        <f t="shared" si="25"/>
        <v>0</v>
      </c>
      <c r="W114" s="8">
        <f t="shared" si="26"/>
        <v>0</v>
      </c>
      <c r="X114" s="8">
        <f t="shared" si="27"/>
        <v>0</v>
      </c>
      <c r="Y114" s="8">
        <f t="shared" si="28"/>
        <v>0</v>
      </c>
    </row>
    <row r="115" spans="1:25" ht="14.25">
      <c r="A115" s="39">
        <v>132</v>
      </c>
      <c r="B115" s="62"/>
      <c r="C115" s="44"/>
      <c r="D115" s="44"/>
      <c r="E115" s="17"/>
      <c r="F115" s="60"/>
      <c r="G115" s="44"/>
      <c r="H115" s="89"/>
      <c r="I115" s="88"/>
      <c r="J115" s="47" t="str">
        <f t="shared" si="18"/>
        <v/>
      </c>
      <c r="K115" s="47" t="str">
        <f t="shared" si="16"/>
        <v/>
      </c>
      <c r="L115" s="47" t="str">
        <f t="shared" si="17"/>
        <v/>
      </c>
      <c r="M115" s="47" t="str">
        <f>IF($J115&lt;&gt;"",IF(いんふぉ・EnneSmart利用開始申込書!$B$48="希望しない","",IF(TRIM(F115)="","未記入",T115)),IF(TRIM(F115)="","","☓"))</f>
        <v/>
      </c>
      <c r="N115" s="46"/>
      <c r="O115" s="46">
        <f t="shared" si="19"/>
        <v>0</v>
      </c>
      <c r="P115" s="46">
        <f t="shared" si="20"/>
        <v>0</v>
      </c>
      <c r="Q115" s="46">
        <f t="shared" si="21"/>
        <v>0</v>
      </c>
      <c r="R115" s="46">
        <f t="shared" si="22"/>
        <v>0</v>
      </c>
      <c r="S115" s="35" t="str">
        <f t="shared" si="23"/>
        <v>☓</v>
      </c>
      <c r="T115" s="35" t="str">
        <f t="shared" si="24"/>
        <v>☓</v>
      </c>
      <c r="U115" s="14">
        <f t="shared" si="29"/>
        <v>0</v>
      </c>
      <c r="V115" s="8">
        <f t="shared" si="25"/>
        <v>0</v>
      </c>
      <c r="W115" s="8">
        <f t="shared" si="26"/>
        <v>0</v>
      </c>
      <c r="X115" s="8">
        <f t="shared" si="27"/>
        <v>0</v>
      </c>
      <c r="Y115" s="8">
        <f t="shared" si="28"/>
        <v>0</v>
      </c>
    </row>
    <row r="116" spans="1:25" ht="14.25">
      <c r="A116" s="39">
        <v>133</v>
      </c>
      <c r="B116" s="62"/>
      <c r="C116" s="44"/>
      <c r="D116" s="44"/>
      <c r="E116" s="17"/>
      <c r="F116" s="60"/>
      <c r="G116" s="44"/>
      <c r="H116" s="89"/>
      <c r="I116" s="88"/>
      <c r="J116" s="47" t="str">
        <f t="shared" si="18"/>
        <v/>
      </c>
      <c r="K116" s="47" t="str">
        <f t="shared" si="16"/>
        <v/>
      </c>
      <c r="L116" s="47" t="str">
        <f t="shared" si="17"/>
        <v/>
      </c>
      <c r="M116" s="47" t="str">
        <f>IF($J116&lt;&gt;"",IF(いんふぉ・EnneSmart利用開始申込書!$B$48="希望しない","",IF(TRIM(F116)="","未記入",T116)),IF(TRIM(F116)="","","☓"))</f>
        <v/>
      </c>
      <c r="N116" s="46"/>
      <c r="O116" s="46">
        <f t="shared" si="19"/>
        <v>0</v>
      </c>
      <c r="P116" s="46">
        <f t="shared" si="20"/>
        <v>0</v>
      </c>
      <c r="Q116" s="46">
        <f t="shared" si="21"/>
        <v>0</v>
      </c>
      <c r="R116" s="46">
        <f t="shared" si="22"/>
        <v>0</v>
      </c>
      <c r="S116" s="35" t="str">
        <f t="shared" si="23"/>
        <v>☓</v>
      </c>
      <c r="T116" s="35" t="str">
        <f t="shared" si="24"/>
        <v>☓</v>
      </c>
      <c r="U116" s="14">
        <f t="shared" si="29"/>
        <v>0</v>
      </c>
      <c r="V116" s="8">
        <f t="shared" si="25"/>
        <v>0</v>
      </c>
      <c r="W116" s="8">
        <f t="shared" si="26"/>
        <v>0</v>
      </c>
      <c r="X116" s="8">
        <f t="shared" si="27"/>
        <v>0</v>
      </c>
      <c r="Y116" s="8">
        <f t="shared" si="28"/>
        <v>0</v>
      </c>
    </row>
    <row r="117" spans="1:25" ht="14.25">
      <c r="A117" s="39">
        <v>134</v>
      </c>
      <c r="B117" s="62"/>
      <c r="C117" s="44"/>
      <c r="D117" s="44"/>
      <c r="E117" s="17"/>
      <c r="F117" s="60"/>
      <c r="G117" s="44"/>
      <c r="H117" s="89"/>
      <c r="I117" s="88"/>
      <c r="J117" s="47" t="str">
        <f t="shared" si="18"/>
        <v/>
      </c>
      <c r="K117" s="47" t="str">
        <f t="shared" si="16"/>
        <v/>
      </c>
      <c r="L117" s="47" t="str">
        <f t="shared" si="17"/>
        <v/>
      </c>
      <c r="M117" s="47" t="str">
        <f>IF($J117&lt;&gt;"",IF(いんふぉ・EnneSmart利用開始申込書!$B$48="希望しない","",IF(TRIM(F117)="","未記入",T117)),IF(TRIM(F117)="","","☓"))</f>
        <v/>
      </c>
      <c r="N117" s="46"/>
      <c r="O117" s="46">
        <f t="shared" si="19"/>
        <v>0</v>
      </c>
      <c r="P117" s="46">
        <f t="shared" si="20"/>
        <v>0</v>
      </c>
      <c r="Q117" s="46">
        <f t="shared" si="21"/>
        <v>0</v>
      </c>
      <c r="R117" s="46">
        <f t="shared" si="22"/>
        <v>0</v>
      </c>
      <c r="S117" s="35" t="str">
        <f t="shared" si="23"/>
        <v>☓</v>
      </c>
      <c r="T117" s="35" t="str">
        <f t="shared" si="24"/>
        <v>☓</v>
      </c>
      <c r="U117" s="14">
        <f t="shared" si="29"/>
        <v>0</v>
      </c>
      <c r="V117" s="8">
        <f t="shared" si="25"/>
        <v>0</v>
      </c>
      <c r="W117" s="8">
        <f t="shared" si="26"/>
        <v>0</v>
      </c>
      <c r="X117" s="8">
        <f t="shared" si="27"/>
        <v>0</v>
      </c>
      <c r="Y117" s="8">
        <f t="shared" si="28"/>
        <v>0</v>
      </c>
    </row>
    <row r="118" spans="1:25" ht="14.25">
      <c r="A118" s="39">
        <v>135</v>
      </c>
      <c r="B118" s="62"/>
      <c r="C118" s="44"/>
      <c r="D118" s="44"/>
      <c r="E118" s="17"/>
      <c r="F118" s="60"/>
      <c r="G118" s="44"/>
      <c r="H118" s="89"/>
      <c r="I118" s="88"/>
      <c r="J118" s="47" t="str">
        <f t="shared" si="18"/>
        <v/>
      </c>
      <c r="K118" s="47" t="str">
        <f t="shared" si="16"/>
        <v/>
      </c>
      <c r="L118" s="47" t="str">
        <f t="shared" si="17"/>
        <v/>
      </c>
      <c r="M118" s="47" t="str">
        <f>IF($J118&lt;&gt;"",IF(いんふぉ・EnneSmart利用開始申込書!$B$48="希望しない","",IF(TRIM(F118)="","未記入",T118)),IF(TRIM(F118)="","","☓"))</f>
        <v/>
      </c>
      <c r="N118" s="46"/>
      <c r="O118" s="46">
        <f t="shared" si="19"/>
        <v>0</v>
      </c>
      <c r="P118" s="46">
        <f t="shared" si="20"/>
        <v>0</v>
      </c>
      <c r="Q118" s="46">
        <f t="shared" si="21"/>
        <v>0</v>
      </c>
      <c r="R118" s="46">
        <f t="shared" si="22"/>
        <v>0</v>
      </c>
      <c r="S118" s="35" t="str">
        <f t="shared" si="23"/>
        <v>☓</v>
      </c>
      <c r="T118" s="35" t="str">
        <f t="shared" si="24"/>
        <v>☓</v>
      </c>
      <c r="U118" s="14">
        <f t="shared" si="29"/>
        <v>0</v>
      </c>
      <c r="V118" s="8">
        <f t="shared" si="25"/>
        <v>0</v>
      </c>
      <c r="W118" s="8">
        <f t="shared" si="26"/>
        <v>0</v>
      </c>
      <c r="X118" s="8">
        <f t="shared" si="27"/>
        <v>0</v>
      </c>
      <c r="Y118" s="8">
        <f t="shared" si="28"/>
        <v>0</v>
      </c>
    </row>
    <row r="119" spans="1:25" ht="14.25">
      <c r="A119" s="39">
        <v>136</v>
      </c>
      <c r="B119" s="62"/>
      <c r="C119" s="44"/>
      <c r="D119" s="44"/>
      <c r="E119" s="17"/>
      <c r="F119" s="60"/>
      <c r="G119" s="44"/>
      <c r="H119" s="89"/>
      <c r="I119" s="88"/>
      <c r="J119" s="47" t="str">
        <f t="shared" si="18"/>
        <v/>
      </c>
      <c r="K119" s="47" t="str">
        <f t="shared" si="16"/>
        <v/>
      </c>
      <c r="L119" s="47" t="str">
        <f t="shared" si="17"/>
        <v/>
      </c>
      <c r="M119" s="47" t="str">
        <f>IF($J119&lt;&gt;"",IF(いんふぉ・EnneSmart利用開始申込書!$B$48="希望しない","",IF(TRIM(F119)="","未記入",T119)),IF(TRIM(F119)="","","☓"))</f>
        <v/>
      </c>
      <c r="N119" s="46"/>
      <c r="O119" s="46">
        <f t="shared" si="19"/>
        <v>0</v>
      </c>
      <c r="P119" s="46">
        <f t="shared" si="20"/>
        <v>0</v>
      </c>
      <c r="Q119" s="46">
        <f t="shared" si="21"/>
        <v>0</v>
      </c>
      <c r="R119" s="46">
        <f t="shared" si="22"/>
        <v>0</v>
      </c>
      <c r="S119" s="35" t="str">
        <f t="shared" si="23"/>
        <v>☓</v>
      </c>
      <c r="T119" s="35" t="str">
        <f t="shared" si="24"/>
        <v>☓</v>
      </c>
      <c r="U119" s="14">
        <f t="shared" si="29"/>
        <v>0</v>
      </c>
      <c r="V119" s="8">
        <f t="shared" si="25"/>
        <v>0</v>
      </c>
      <c r="W119" s="8">
        <f t="shared" si="26"/>
        <v>0</v>
      </c>
      <c r="X119" s="8">
        <f t="shared" si="27"/>
        <v>0</v>
      </c>
      <c r="Y119" s="8">
        <f t="shared" si="28"/>
        <v>0</v>
      </c>
    </row>
    <row r="120" spans="1:25" ht="14.25">
      <c r="A120" s="39">
        <v>137</v>
      </c>
      <c r="B120" s="62"/>
      <c r="C120" s="44"/>
      <c r="D120" s="44"/>
      <c r="E120" s="17"/>
      <c r="F120" s="60"/>
      <c r="G120" s="44"/>
      <c r="H120" s="89"/>
      <c r="I120" s="88"/>
      <c r="J120" s="47" t="str">
        <f t="shared" si="18"/>
        <v/>
      </c>
      <c r="K120" s="47" t="str">
        <f t="shared" si="16"/>
        <v/>
      </c>
      <c r="L120" s="47" t="str">
        <f t="shared" si="17"/>
        <v/>
      </c>
      <c r="M120" s="47" t="str">
        <f>IF($J120&lt;&gt;"",IF(いんふぉ・EnneSmart利用開始申込書!$B$48="希望しない","",IF(TRIM(F120)="","未記入",T120)),IF(TRIM(F120)="","","☓"))</f>
        <v/>
      </c>
      <c r="N120" s="46"/>
      <c r="O120" s="46">
        <f t="shared" si="19"/>
        <v>0</v>
      </c>
      <c r="P120" s="46">
        <f t="shared" si="20"/>
        <v>0</v>
      </c>
      <c r="Q120" s="46">
        <f t="shared" si="21"/>
        <v>0</v>
      </c>
      <c r="R120" s="46">
        <f t="shared" si="22"/>
        <v>0</v>
      </c>
      <c r="S120" s="35" t="str">
        <f t="shared" si="23"/>
        <v>☓</v>
      </c>
      <c r="T120" s="35" t="str">
        <f t="shared" si="24"/>
        <v>☓</v>
      </c>
      <c r="U120" s="14">
        <f t="shared" si="29"/>
        <v>0</v>
      </c>
      <c r="V120" s="8">
        <f t="shared" si="25"/>
        <v>0</v>
      </c>
      <c r="W120" s="8">
        <f t="shared" si="26"/>
        <v>0</v>
      </c>
      <c r="X120" s="8">
        <f t="shared" si="27"/>
        <v>0</v>
      </c>
      <c r="Y120" s="8">
        <f t="shared" si="28"/>
        <v>0</v>
      </c>
    </row>
    <row r="121" spans="1:25" ht="14.25">
      <c r="A121" s="39">
        <v>138</v>
      </c>
      <c r="B121" s="62"/>
      <c r="C121" s="44"/>
      <c r="D121" s="44"/>
      <c r="E121" s="17"/>
      <c r="F121" s="60"/>
      <c r="G121" s="44"/>
      <c r="H121" s="89"/>
      <c r="I121" s="88"/>
      <c r="J121" s="47" t="str">
        <f t="shared" si="18"/>
        <v/>
      </c>
      <c r="K121" s="47" t="str">
        <f t="shared" si="16"/>
        <v/>
      </c>
      <c r="L121" s="47" t="str">
        <f t="shared" si="17"/>
        <v/>
      </c>
      <c r="M121" s="47" t="str">
        <f>IF($J121&lt;&gt;"",IF(いんふぉ・EnneSmart利用開始申込書!$B$48="希望しない","",IF(TRIM(F121)="","未記入",T121)),IF(TRIM(F121)="","","☓"))</f>
        <v/>
      </c>
      <c r="N121" s="46"/>
      <c r="O121" s="46">
        <f t="shared" si="19"/>
        <v>0</v>
      </c>
      <c r="P121" s="46">
        <f t="shared" si="20"/>
        <v>0</v>
      </c>
      <c r="Q121" s="46">
        <f t="shared" si="21"/>
        <v>0</v>
      </c>
      <c r="R121" s="46">
        <f t="shared" si="22"/>
        <v>0</v>
      </c>
      <c r="S121" s="35" t="str">
        <f t="shared" si="23"/>
        <v>☓</v>
      </c>
      <c r="T121" s="35" t="str">
        <f t="shared" si="24"/>
        <v>☓</v>
      </c>
      <c r="U121" s="14">
        <f t="shared" si="29"/>
        <v>0</v>
      </c>
      <c r="V121" s="8">
        <f t="shared" si="25"/>
        <v>0</v>
      </c>
      <c r="W121" s="8">
        <f t="shared" si="26"/>
        <v>0</v>
      </c>
      <c r="X121" s="8">
        <f t="shared" si="27"/>
        <v>0</v>
      </c>
      <c r="Y121" s="8">
        <f t="shared" si="28"/>
        <v>0</v>
      </c>
    </row>
    <row r="122" spans="1:25" ht="14.25">
      <c r="A122" s="39">
        <v>139</v>
      </c>
      <c r="B122" s="62"/>
      <c r="C122" s="44"/>
      <c r="D122" s="44"/>
      <c r="E122" s="17"/>
      <c r="F122" s="60"/>
      <c r="G122" s="44"/>
      <c r="H122" s="89"/>
      <c r="I122" s="88"/>
      <c r="J122" s="47" t="str">
        <f t="shared" si="18"/>
        <v/>
      </c>
      <c r="K122" s="47" t="str">
        <f t="shared" si="16"/>
        <v/>
      </c>
      <c r="L122" s="47" t="str">
        <f t="shared" si="17"/>
        <v/>
      </c>
      <c r="M122" s="47" t="str">
        <f>IF($J122&lt;&gt;"",IF(いんふぉ・EnneSmart利用開始申込書!$B$48="希望しない","",IF(TRIM(F122)="","未記入",T122)),IF(TRIM(F122)="","","☓"))</f>
        <v/>
      </c>
      <c r="N122" s="46"/>
      <c r="O122" s="46">
        <f t="shared" si="19"/>
        <v>0</v>
      </c>
      <c r="P122" s="46">
        <f t="shared" si="20"/>
        <v>0</v>
      </c>
      <c r="Q122" s="46">
        <f t="shared" si="21"/>
        <v>0</v>
      </c>
      <c r="R122" s="46">
        <f t="shared" si="22"/>
        <v>0</v>
      </c>
      <c r="S122" s="35" t="str">
        <f t="shared" si="23"/>
        <v>☓</v>
      </c>
      <c r="T122" s="35" t="str">
        <f t="shared" si="24"/>
        <v>☓</v>
      </c>
      <c r="U122" s="14">
        <f t="shared" si="29"/>
        <v>0</v>
      </c>
      <c r="V122" s="8">
        <f t="shared" si="25"/>
        <v>0</v>
      </c>
      <c r="W122" s="8">
        <f t="shared" si="26"/>
        <v>0</v>
      </c>
      <c r="X122" s="8">
        <f t="shared" si="27"/>
        <v>0</v>
      </c>
      <c r="Y122" s="8">
        <f t="shared" si="28"/>
        <v>0</v>
      </c>
    </row>
    <row r="123" spans="1:25" ht="14.25">
      <c r="A123" s="39">
        <v>140</v>
      </c>
      <c r="B123" s="62"/>
      <c r="C123" s="44"/>
      <c r="D123" s="44"/>
      <c r="E123" s="17"/>
      <c r="F123" s="60"/>
      <c r="G123" s="44"/>
      <c r="H123" s="89"/>
      <c r="I123" s="88"/>
      <c r="J123" s="47" t="str">
        <f t="shared" si="18"/>
        <v/>
      </c>
      <c r="K123" s="47" t="str">
        <f t="shared" si="16"/>
        <v/>
      </c>
      <c r="L123" s="47" t="str">
        <f t="shared" si="17"/>
        <v/>
      </c>
      <c r="M123" s="47" t="str">
        <f>IF($J123&lt;&gt;"",IF(いんふぉ・EnneSmart利用開始申込書!$B$48="希望しない","",IF(TRIM(F123)="","未記入",T123)),IF(TRIM(F123)="","","☓"))</f>
        <v/>
      </c>
      <c r="N123" s="46"/>
      <c r="O123" s="46">
        <f t="shared" si="19"/>
        <v>0</v>
      </c>
      <c r="P123" s="46">
        <f t="shared" si="20"/>
        <v>0</v>
      </c>
      <c r="Q123" s="46">
        <f t="shared" si="21"/>
        <v>0</v>
      </c>
      <c r="R123" s="46">
        <f t="shared" si="22"/>
        <v>0</v>
      </c>
      <c r="S123" s="35" t="str">
        <f t="shared" si="23"/>
        <v>☓</v>
      </c>
      <c r="T123" s="35" t="str">
        <f t="shared" si="24"/>
        <v>☓</v>
      </c>
      <c r="U123" s="14">
        <f t="shared" si="29"/>
        <v>0</v>
      </c>
      <c r="V123" s="8">
        <f t="shared" si="25"/>
        <v>0</v>
      </c>
      <c r="W123" s="8">
        <f t="shared" si="26"/>
        <v>0</v>
      </c>
      <c r="X123" s="8">
        <f t="shared" si="27"/>
        <v>0</v>
      </c>
      <c r="Y123" s="8">
        <f t="shared" si="28"/>
        <v>0</v>
      </c>
    </row>
    <row r="124" spans="1:25" ht="14.25">
      <c r="A124" s="39">
        <v>141</v>
      </c>
      <c r="B124" s="62"/>
      <c r="C124" s="44"/>
      <c r="D124" s="44"/>
      <c r="E124" s="17"/>
      <c r="F124" s="60"/>
      <c r="G124" s="44"/>
      <c r="H124" s="89"/>
      <c r="I124" s="88"/>
      <c r="J124" s="47" t="str">
        <f t="shared" si="18"/>
        <v/>
      </c>
      <c r="K124" s="47" t="str">
        <f t="shared" si="16"/>
        <v/>
      </c>
      <c r="L124" s="47" t="str">
        <f t="shared" si="17"/>
        <v/>
      </c>
      <c r="M124" s="47" t="str">
        <f>IF($J124&lt;&gt;"",IF(いんふぉ・EnneSmart利用開始申込書!$B$48="希望しない","",IF(TRIM(F124)="","未記入",T124)),IF(TRIM(F124)="","","☓"))</f>
        <v/>
      </c>
      <c r="N124" s="46"/>
      <c r="O124" s="46">
        <f t="shared" si="19"/>
        <v>0</v>
      </c>
      <c r="P124" s="46">
        <f t="shared" si="20"/>
        <v>0</v>
      </c>
      <c r="Q124" s="46">
        <f t="shared" si="21"/>
        <v>0</v>
      </c>
      <c r="R124" s="46">
        <f t="shared" si="22"/>
        <v>0</v>
      </c>
      <c r="S124" s="35" t="str">
        <f t="shared" si="23"/>
        <v>☓</v>
      </c>
      <c r="T124" s="35" t="str">
        <f t="shared" si="24"/>
        <v>☓</v>
      </c>
      <c r="U124" s="14">
        <f t="shared" si="29"/>
        <v>0</v>
      </c>
      <c r="V124" s="8">
        <f t="shared" si="25"/>
        <v>0</v>
      </c>
      <c r="W124" s="8">
        <f t="shared" si="26"/>
        <v>0</v>
      </c>
      <c r="X124" s="8">
        <f t="shared" si="27"/>
        <v>0</v>
      </c>
      <c r="Y124" s="8">
        <f t="shared" si="28"/>
        <v>0</v>
      </c>
    </row>
    <row r="125" spans="1:25" ht="14.25">
      <c r="A125" s="39">
        <v>142</v>
      </c>
      <c r="B125" s="62"/>
      <c r="C125" s="44"/>
      <c r="D125" s="44"/>
      <c r="E125" s="17"/>
      <c r="F125" s="60"/>
      <c r="G125" s="44"/>
      <c r="H125" s="89"/>
      <c r="I125" s="88"/>
      <c r="J125" s="47" t="str">
        <f t="shared" si="18"/>
        <v/>
      </c>
      <c r="K125" s="47" t="str">
        <f t="shared" si="16"/>
        <v/>
      </c>
      <c r="L125" s="47" t="str">
        <f t="shared" si="17"/>
        <v/>
      </c>
      <c r="M125" s="47" t="str">
        <f>IF($J125&lt;&gt;"",IF(いんふぉ・EnneSmart利用開始申込書!$B$48="希望しない","",IF(TRIM(F125)="","未記入",T125)),IF(TRIM(F125)="","","☓"))</f>
        <v/>
      </c>
      <c r="N125" s="46"/>
      <c r="O125" s="46">
        <f t="shared" si="19"/>
        <v>0</v>
      </c>
      <c r="P125" s="46">
        <f t="shared" si="20"/>
        <v>0</v>
      </c>
      <c r="Q125" s="46">
        <f t="shared" si="21"/>
        <v>0</v>
      </c>
      <c r="R125" s="46">
        <f t="shared" si="22"/>
        <v>0</v>
      </c>
      <c r="S125" s="35" t="str">
        <f t="shared" si="23"/>
        <v>☓</v>
      </c>
      <c r="T125" s="35" t="str">
        <f t="shared" si="24"/>
        <v>☓</v>
      </c>
      <c r="U125" s="14">
        <f t="shared" si="29"/>
        <v>0</v>
      </c>
      <c r="V125" s="8">
        <f t="shared" si="25"/>
        <v>0</v>
      </c>
      <c r="W125" s="8">
        <f t="shared" si="26"/>
        <v>0</v>
      </c>
      <c r="X125" s="8">
        <f t="shared" si="27"/>
        <v>0</v>
      </c>
      <c r="Y125" s="8">
        <f t="shared" si="28"/>
        <v>0</v>
      </c>
    </row>
    <row r="126" spans="1:25" ht="14.25">
      <c r="A126" s="39">
        <v>143</v>
      </c>
      <c r="B126" s="62"/>
      <c r="C126" s="44"/>
      <c r="D126" s="44"/>
      <c r="E126" s="17"/>
      <c r="F126" s="60"/>
      <c r="G126" s="44"/>
      <c r="H126" s="89"/>
      <c r="I126" s="88"/>
      <c r="J126" s="47" t="str">
        <f t="shared" si="18"/>
        <v/>
      </c>
      <c r="K126" s="47" t="str">
        <f t="shared" si="16"/>
        <v/>
      </c>
      <c r="L126" s="47" t="str">
        <f t="shared" si="17"/>
        <v/>
      </c>
      <c r="M126" s="47" t="str">
        <f>IF($J126&lt;&gt;"",IF(いんふぉ・EnneSmart利用開始申込書!$B$48="希望しない","",IF(TRIM(F126)="","未記入",T126)),IF(TRIM(F126)="","","☓"))</f>
        <v/>
      </c>
      <c r="N126" s="46"/>
      <c r="O126" s="46">
        <f t="shared" si="19"/>
        <v>0</v>
      </c>
      <c r="P126" s="46">
        <f t="shared" si="20"/>
        <v>0</v>
      </c>
      <c r="Q126" s="46">
        <f t="shared" si="21"/>
        <v>0</v>
      </c>
      <c r="R126" s="46">
        <f t="shared" si="22"/>
        <v>0</v>
      </c>
      <c r="S126" s="35" t="str">
        <f t="shared" si="23"/>
        <v>☓</v>
      </c>
      <c r="T126" s="35" t="str">
        <f t="shared" si="24"/>
        <v>☓</v>
      </c>
      <c r="U126" s="14">
        <f t="shared" si="29"/>
        <v>0</v>
      </c>
      <c r="V126" s="8">
        <f t="shared" si="25"/>
        <v>0</v>
      </c>
      <c r="W126" s="8">
        <f t="shared" si="26"/>
        <v>0</v>
      </c>
      <c r="X126" s="8">
        <f t="shared" si="27"/>
        <v>0</v>
      </c>
      <c r="Y126" s="8">
        <f t="shared" si="28"/>
        <v>0</v>
      </c>
    </row>
    <row r="127" spans="1:25" ht="14.25">
      <c r="A127" s="39">
        <v>144</v>
      </c>
      <c r="B127" s="62"/>
      <c r="C127" s="44"/>
      <c r="D127" s="44"/>
      <c r="E127" s="17"/>
      <c r="F127" s="60"/>
      <c r="G127" s="44"/>
      <c r="H127" s="89"/>
      <c r="I127" s="88"/>
      <c r="J127" s="47" t="str">
        <f t="shared" si="18"/>
        <v/>
      </c>
      <c r="K127" s="47" t="str">
        <f t="shared" si="16"/>
        <v/>
      </c>
      <c r="L127" s="47" t="str">
        <f t="shared" si="17"/>
        <v/>
      </c>
      <c r="M127" s="47" t="str">
        <f>IF($J127&lt;&gt;"",IF(いんふぉ・EnneSmart利用開始申込書!$B$48="希望しない","",IF(TRIM(F127)="","未記入",T127)),IF(TRIM(F127)="","","☓"))</f>
        <v/>
      </c>
      <c r="N127" s="46"/>
      <c r="O127" s="46">
        <f t="shared" si="19"/>
        <v>0</v>
      </c>
      <c r="P127" s="46">
        <f t="shared" si="20"/>
        <v>0</v>
      </c>
      <c r="Q127" s="46">
        <f t="shared" si="21"/>
        <v>0</v>
      </c>
      <c r="R127" s="46">
        <f t="shared" si="22"/>
        <v>0</v>
      </c>
      <c r="S127" s="35" t="str">
        <f t="shared" si="23"/>
        <v>☓</v>
      </c>
      <c r="T127" s="35" t="str">
        <f t="shared" si="24"/>
        <v>☓</v>
      </c>
      <c r="U127" s="14">
        <f t="shared" si="29"/>
        <v>0</v>
      </c>
      <c r="V127" s="8">
        <f t="shared" si="25"/>
        <v>0</v>
      </c>
      <c r="W127" s="8">
        <f t="shared" si="26"/>
        <v>0</v>
      </c>
      <c r="X127" s="8">
        <f t="shared" si="27"/>
        <v>0</v>
      </c>
      <c r="Y127" s="8">
        <f t="shared" si="28"/>
        <v>0</v>
      </c>
    </row>
    <row r="128" spans="1:25" ht="14.25">
      <c r="A128" s="39">
        <v>145</v>
      </c>
      <c r="B128" s="62"/>
      <c r="C128" s="44"/>
      <c r="D128" s="44"/>
      <c r="E128" s="17"/>
      <c r="F128" s="60"/>
      <c r="G128" s="44"/>
      <c r="H128" s="89"/>
      <c r="I128" s="88"/>
      <c r="J128" s="47" t="str">
        <f t="shared" si="18"/>
        <v/>
      </c>
      <c r="K128" s="47" t="str">
        <f t="shared" si="16"/>
        <v/>
      </c>
      <c r="L128" s="47" t="str">
        <f t="shared" si="17"/>
        <v/>
      </c>
      <c r="M128" s="47" t="str">
        <f>IF($J128&lt;&gt;"",IF(いんふぉ・EnneSmart利用開始申込書!$B$48="希望しない","",IF(TRIM(F128)="","未記入",T128)),IF(TRIM(F128)="","","☓"))</f>
        <v/>
      </c>
      <c r="N128" s="46"/>
      <c r="O128" s="46">
        <f t="shared" si="19"/>
        <v>0</v>
      </c>
      <c r="P128" s="46">
        <f t="shared" si="20"/>
        <v>0</v>
      </c>
      <c r="Q128" s="46">
        <f t="shared" si="21"/>
        <v>0</v>
      </c>
      <c r="R128" s="46">
        <f t="shared" si="22"/>
        <v>0</v>
      </c>
      <c r="S128" s="35" t="str">
        <f t="shared" si="23"/>
        <v>☓</v>
      </c>
      <c r="T128" s="35" t="str">
        <f t="shared" si="24"/>
        <v>☓</v>
      </c>
      <c r="U128" s="14">
        <f t="shared" si="29"/>
        <v>0</v>
      </c>
      <c r="V128" s="8">
        <f t="shared" si="25"/>
        <v>0</v>
      </c>
      <c r="W128" s="8">
        <f t="shared" si="26"/>
        <v>0</v>
      </c>
      <c r="X128" s="8">
        <f t="shared" si="27"/>
        <v>0</v>
      </c>
      <c r="Y128" s="8">
        <f t="shared" si="28"/>
        <v>0</v>
      </c>
    </row>
    <row r="129" spans="1:25" ht="14.25">
      <c r="A129" s="39">
        <v>146</v>
      </c>
      <c r="B129" s="62"/>
      <c r="C129" s="44"/>
      <c r="D129" s="44"/>
      <c r="E129" s="17"/>
      <c r="F129" s="60"/>
      <c r="G129" s="44"/>
      <c r="H129" s="89"/>
      <c r="I129" s="88"/>
      <c r="J129" s="47" t="str">
        <f t="shared" si="18"/>
        <v/>
      </c>
      <c r="K129" s="47" t="str">
        <f t="shared" si="16"/>
        <v/>
      </c>
      <c r="L129" s="47" t="str">
        <f t="shared" si="17"/>
        <v/>
      </c>
      <c r="M129" s="47" t="str">
        <f>IF($J129&lt;&gt;"",IF(いんふぉ・EnneSmart利用開始申込書!$B$48="希望しない","",IF(TRIM(F129)="","未記入",T129)),IF(TRIM(F129)="","","☓"))</f>
        <v/>
      </c>
      <c r="N129" s="46"/>
      <c r="O129" s="46">
        <f t="shared" si="19"/>
        <v>0</v>
      </c>
      <c r="P129" s="46">
        <f t="shared" si="20"/>
        <v>0</v>
      </c>
      <c r="Q129" s="46">
        <f t="shared" si="21"/>
        <v>0</v>
      </c>
      <c r="R129" s="46">
        <f t="shared" si="22"/>
        <v>0</v>
      </c>
      <c r="S129" s="35" t="str">
        <f t="shared" si="23"/>
        <v>☓</v>
      </c>
      <c r="T129" s="35" t="str">
        <f t="shared" si="24"/>
        <v>☓</v>
      </c>
      <c r="U129" s="14">
        <f t="shared" si="29"/>
        <v>0</v>
      </c>
      <c r="V129" s="8">
        <f t="shared" si="25"/>
        <v>0</v>
      </c>
      <c r="W129" s="8">
        <f t="shared" si="26"/>
        <v>0</v>
      </c>
      <c r="X129" s="8">
        <f t="shared" si="27"/>
        <v>0</v>
      </c>
      <c r="Y129" s="8">
        <f t="shared" si="28"/>
        <v>0</v>
      </c>
    </row>
    <row r="130" spans="1:25" ht="14.25">
      <c r="A130" s="39">
        <v>147</v>
      </c>
      <c r="B130" s="62"/>
      <c r="C130" s="44"/>
      <c r="D130" s="44"/>
      <c r="E130" s="17"/>
      <c r="F130" s="60"/>
      <c r="G130" s="44"/>
      <c r="H130" s="89"/>
      <c r="I130" s="88"/>
      <c r="J130" s="47" t="str">
        <f t="shared" si="18"/>
        <v/>
      </c>
      <c r="K130" s="47" t="str">
        <f t="shared" si="16"/>
        <v/>
      </c>
      <c r="L130" s="47" t="str">
        <f t="shared" si="17"/>
        <v/>
      </c>
      <c r="M130" s="47" t="str">
        <f>IF($J130&lt;&gt;"",IF(いんふぉ・EnneSmart利用開始申込書!$B$48="希望しない","",IF(TRIM(F130)="","未記入",T130)),IF(TRIM(F130)="","","☓"))</f>
        <v/>
      </c>
      <c r="N130" s="46"/>
      <c r="O130" s="46">
        <f t="shared" si="19"/>
        <v>0</v>
      </c>
      <c r="P130" s="46">
        <f t="shared" si="20"/>
        <v>0</v>
      </c>
      <c r="Q130" s="46">
        <f t="shared" si="21"/>
        <v>0</v>
      </c>
      <c r="R130" s="46">
        <f t="shared" si="22"/>
        <v>0</v>
      </c>
      <c r="S130" s="35" t="str">
        <f t="shared" si="23"/>
        <v>☓</v>
      </c>
      <c r="T130" s="35" t="str">
        <f t="shared" si="24"/>
        <v>☓</v>
      </c>
      <c r="U130" s="14">
        <f t="shared" si="29"/>
        <v>0</v>
      </c>
      <c r="V130" s="8">
        <f t="shared" si="25"/>
        <v>0</v>
      </c>
      <c r="W130" s="8">
        <f t="shared" si="26"/>
        <v>0</v>
      </c>
      <c r="X130" s="8">
        <f t="shared" si="27"/>
        <v>0</v>
      </c>
      <c r="Y130" s="8">
        <f t="shared" si="28"/>
        <v>0</v>
      </c>
    </row>
    <row r="131" spans="1:25" ht="14.25">
      <c r="A131" s="39">
        <v>148</v>
      </c>
      <c r="B131" s="62"/>
      <c r="C131" s="44"/>
      <c r="D131" s="44"/>
      <c r="E131" s="17"/>
      <c r="F131" s="60"/>
      <c r="G131" s="44"/>
      <c r="H131" s="89"/>
      <c r="I131" s="88"/>
      <c r="J131" s="47" t="str">
        <f t="shared" si="18"/>
        <v/>
      </c>
      <c r="K131" s="47" t="str">
        <f t="shared" si="16"/>
        <v/>
      </c>
      <c r="L131" s="47" t="str">
        <f t="shared" si="17"/>
        <v/>
      </c>
      <c r="M131" s="47" t="str">
        <f>IF($J131&lt;&gt;"",IF(いんふぉ・EnneSmart利用開始申込書!$B$48="希望しない","",IF(TRIM(F131)="","未記入",T131)),IF(TRIM(F131)="","","☓"))</f>
        <v/>
      </c>
      <c r="N131" s="46"/>
      <c r="O131" s="46">
        <f t="shared" si="19"/>
        <v>0</v>
      </c>
      <c r="P131" s="46">
        <f t="shared" si="20"/>
        <v>0</v>
      </c>
      <c r="Q131" s="46">
        <f t="shared" si="21"/>
        <v>0</v>
      </c>
      <c r="R131" s="46">
        <f t="shared" si="22"/>
        <v>0</v>
      </c>
      <c r="S131" s="35" t="str">
        <f t="shared" si="23"/>
        <v>☓</v>
      </c>
      <c r="T131" s="35" t="str">
        <f t="shared" si="24"/>
        <v>☓</v>
      </c>
      <c r="U131" s="14">
        <f t="shared" si="29"/>
        <v>0</v>
      </c>
      <c r="V131" s="8">
        <f t="shared" si="25"/>
        <v>0</v>
      </c>
      <c r="W131" s="8">
        <f t="shared" si="26"/>
        <v>0</v>
      </c>
      <c r="X131" s="8">
        <f t="shared" si="27"/>
        <v>0</v>
      </c>
      <c r="Y131" s="8">
        <f t="shared" si="28"/>
        <v>0</v>
      </c>
    </row>
    <row r="132" spans="1:25" ht="14.25">
      <c r="A132" s="39">
        <v>149</v>
      </c>
      <c r="B132" s="62"/>
      <c r="C132" s="44"/>
      <c r="D132" s="44"/>
      <c r="E132" s="17"/>
      <c r="F132" s="60"/>
      <c r="G132" s="44"/>
      <c r="H132" s="89"/>
      <c r="I132" s="88"/>
      <c r="J132" s="47" t="str">
        <f t="shared" si="18"/>
        <v/>
      </c>
      <c r="K132" s="47" t="str">
        <f t="shared" ref="K132:K195" si="30">IF($J132&lt;&gt;"",IF(TRIM(D132)="","未記入","○"),IF(TRIM(D132)="","","☓"))</f>
        <v/>
      </c>
      <c r="L132" s="47" t="str">
        <f t="shared" ref="L132:L195" si="31">IF(J132&lt;&gt;"",IF(TRIM(E132)="","未記入",S132),IF(TRIM(E132)="","","☓"))</f>
        <v/>
      </c>
      <c r="M132" s="47" t="str">
        <f>IF($J132&lt;&gt;"",IF(いんふぉ・EnneSmart利用開始申込書!$B$48="希望しない","",IF(TRIM(F132)="","未記入",T132)),IF(TRIM(F132)="","","☓"))</f>
        <v/>
      </c>
      <c r="N132" s="46"/>
      <c r="O132" s="46">
        <f t="shared" si="19"/>
        <v>0</v>
      </c>
      <c r="P132" s="46">
        <f t="shared" si="20"/>
        <v>0</v>
      </c>
      <c r="Q132" s="46">
        <f t="shared" si="21"/>
        <v>0</v>
      </c>
      <c r="R132" s="46">
        <f t="shared" si="22"/>
        <v>0</v>
      </c>
      <c r="S132" s="35" t="str">
        <f t="shared" si="23"/>
        <v>☓</v>
      </c>
      <c r="T132" s="35" t="str">
        <f t="shared" si="24"/>
        <v>☓</v>
      </c>
      <c r="U132" s="14">
        <f t="shared" si="29"/>
        <v>0</v>
      </c>
      <c r="V132" s="8">
        <f t="shared" si="25"/>
        <v>0</v>
      </c>
      <c r="W132" s="8">
        <f t="shared" si="26"/>
        <v>0</v>
      </c>
      <c r="X132" s="8">
        <f t="shared" si="27"/>
        <v>0</v>
      </c>
      <c r="Y132" s="8">
        <f t="shared" si="28"/>
        <v>0</v>
      </c>
    </row>
    <row r="133" spans="1:25" ht="14.25">
      <c r="A133" s="39">
        <v>150</v>
      </c>
      <c r="B133" s="62"/>
      <c r="C133" s="44"/>
      <c r="D133" s="44"/>
      <c r="E133" s="17"/>
      <c r="F133" s="60"/>
      <c r="G133" s="44"/>
      <c r="H133" s="89"/>
      <c r="I133" s="88"/>
      <c r="J133" s="47" t="str">
        <f t="shared" ref="J133:J196" si="32">IF(TRIM(B133)&amp;TRIM(C133)="","",IF(Q133+R133=0,"○","☓"))</f>
        <v/>
      </c>
      <c r="K133" s="47" t="str">
        <f t="shared" si="30"/>
        <v/>
      </c>
      <c r="L133" s="47" t="str">
        <f t="shared" si="31"/>
        <v/>
      </c>
      <c r="M133" s="47" t="str">
        <f>IF($J133&lt;&gt;"",IF(いんふぉ・EnneSmart利用開始申込書!$B$48="希望しない","",IF(TRIM(F133)="","未記入",T133)),IF(TRIM(F133)="","","☓"))</f>
        <v/>
      </c>
      <c r="N133" s="46"/>
      <c r="O133" s="46">
        <f t="shared" ref="O133:O196" si="33">LEN(B133)</f>
        <v>0</v>
      </c>
      <c r="P133" s="46">
        <f t="shared" ref="P133:P196" si="34">LEN(C133)</f>
        <v>0</v>
      </c>
      <c r="Q133" s="46">
        <f t="shared" ref="Q133:Q196" si="35">IF(O133=22,0,IF(O133=0,0,1))</f>
        <v>0</v>
      </c>
      <c r="R133" s="46">
        <f t="shared" ref="R133:R196" si="36">IF(P133=8,0,IF(P133=0,0,1))</f>
        <v>0</v>
      </c>
      <c r="S133" s="35" t="str">
        <f t="shared" ref="S133:S196" si="37">IF(E133="電力量・請求情報","○",IF(E133="電力量情報のみ","○","☓"))</f>
        <v>☓</v>
      </c>
      <c r="T133" s="35" t="str">
        <f t="shared" ref="T133:T196" si="38">IF(F133="追加する","○",IF(F133="追加しない","○","☓"))</f>
        <v>☓</v>
      </c>
      <c r="U133" s="14">
        <f t="shared" si="29"/>
        <v>0</v>
      </c>
      <c r="V133" s="8">
        <f t="shared" ref="V133:V196" si="39">IF(K133="",0,IF(K133="○",0,1))</f>
        <v>0</v>
      </c>
      <c r="W133" s="8">
        <f t="shared" ref="W133:W196" si="40">IF(L133="",0,IF(L133="○",0,1))</f>
        <v>0</v>
      </c>
      <c r="X133" s="8">
        <f t="shared" ref="X133:X196" si="41">IF(M133="",0,IF(M133="○",0,1))</f>
        <v>0</v>
      </c>
      <c r="Y133" s="8">
        <f t="shared" ref="Y133:Y196" si="42">SUM(V133:X133)</f>
        <v>0</v>
      </c>
    </row>
    <row r="134" spans="1:25" ht="14.25">
      <c r="A134" s="39">
        <v>151</v>
      </c>
      <c r="B134" s="62"/>
      <c r="C134" s="44"/>
      <c r="D134" s="44"/>
      <c r="E134" s="17"/>
      <c r="F134" s="60"/>
      <c r="G134" s="44"/>
      <c r="H134" s="89"/>
      <c r="I134" s="88"/>
      <c r="J134" s="47" t="str">
        <f t="shared" si="32"/>
        <v/>
      </c>
      <c r="K134" s="47" t="str">
        <f t="shared" si="30"/>
        <v/>
      </c>
      <c r="L134" s="47" t="str">
        <f t="shared" si="31"/>
        <v/>
      </c>
      <c r="M134" s="47" t="str">
        <f>IF($J134&lt;&gt;"",IF(いんふぉ・EnneSmart利用開始申込書!$B$48="希望しない","",IF(TRIM(F134)="","未記入",T134)),IF(TRIM(F134)="","","☓"))</f>
        <v/>
      </c>
      <c r="N134" s="46"/>
      <c r="O134" s="46">
        <f t="shared" si="33"/>
        <v>0</v>
      </c>
      <c r="P134" s="46">
        <f t="shared" si="34"/>
        <v>0</v>
      </c>
      <c r="Q134" s="46">
        <f t="shared" si="35"/>
        <v>0</v>
      </c>
      <c r="R134" s="46">
        <f t="shared" si="36"/>
        <v>0</v>
      </c>
      <c r="S134" s="35" t="str">
        <f t="shared" si="37"/>
        <v>☓</v>
      </c>
      <c r="T134" s="35" t="str">
        <f t="shared" si="38"/>
        <v>☓</v>
      </c>
      <c r="U134" s="14">
        <f t="shared" ref="U134:U197" si="43">IF(J134="○",A134,U133)</f>
        <v>0</v>
      </c>
      <c r="V134" s="8">
        <f t="shared" si="39"/>
        <v>0</v>
      </c>
      <c r="W134" s="8">
        <f t="shared" si="40"/>
        <v>0</v>
      </c>
      <c r="X134" s="8">
        <f t="shared" si="41"/>
        <v>0</v>
      </c>
      <c r="Y134" s="8">
        <f t="shared" si="42"/>
        <v>0</v>
      </c>
    </row>
    <row r="135" spans="1:25" ht="14.25">
      <c r="A135" s="39">
        <v>152</v>
      </c>
      <c r="B135" s="62"/>
      <c r="C135" s="44"/>
      <c r="D135" s="44"/>
      <c r="E135" s="17"/>
      <c r="F135" s="60"/>
      <c r="G135" s="44"/>
      <c r="H135" s="89"/>
      <c r="I135" s="88"/>
      <c r="J135" s="47" t="str">
        <f t="shared" si="32"/>
        <v/>
      </c>
      <c r="K135" s="47" t="str">
        <f t="shared" si="30"/>
        <v/>
      </c>
      <c r="L135" s="47" t="str">
        <f t="shared" si="31"/>
        <v/>
      </c>
      <c r="M135" s="47" t="str">
        <f>IF($J135&lt;&gt;"",IF(いんふぉ・EnneSmart利用開始申込書!$B$48="希望しない","",IF(TRIM(F135)="","未記入",T135)),IF(TRIM(F135)="","","☓"))</f>
        <v/>
      </c>
      <c r="N135" s="46"/>
      <c r="O135" s="46">
        <f t="shared" si="33"/>
        <v>0</v>
      </c>
      <c r="P135" s="46">
        <f t="shared" si="34"/>
        <v>0</v>
      </c>
      <c r="Q135" s="46">
        <f t="shared" si="35"/>
        <v>0</v>
      </c>
      <c r="R135" s="46">
        <f t="shared" si="36"/>
        <v>0</v>
      </c>
      <c r="S135" s="35" t="str">
        <f t="shared" si="37"/>
        <v>☓</v>
      </c>
      <c r="T135" s="35" t="str">
        <f t="shared" si="38"/>
        <v>☓</v>
      </c>
      <c r="U135" s="14">
        <f t="shared" si="43"/>
        <v>0</v>
      </c>
      <c r="V135" s="8">
        <f t="shared" si="39"/>
        <v>0</v>
      </c>
      <c r="W135" s="8">
        <f t="shared" si="40"/>
        <v>0</v>
      </c>
      <c r="X135" s="8">
        <f t="shared" si="41"/>
        <v>0</v>
      </c>
      <c r="Y135" s="8">
        <f t="shared" si="42"/>
        <v>0</v>
      </c>
    </row>
    <row r="136" spans="1:25" ht="14.25">
      <c r="A136" s="39">
        <v>153</v>
      </c>
      <c r="B136" s="62"/>
      <c r="C136" s="44"/>
      <c r="D136" s="44"/>
      <c r="E136" s="17"/>
      <c r="F136" s="60"/>
      <c r="G136" s="44"/>
      <c r="H136" s="89"/>
      <c r="I136" s="88"/>
      <c r="J136" s="47" t="str">
        <f t="shared" si="32"/>
        <v/>
      </c>
      <c r="K136" s="47" t="str">
        <f t="shared" si="30"/>
        <v/>
      </c>
      <c r="L136" s="47" t="str">
        <f t="shared" si="31"/>
        <v/>
      </c>
      <c r="M136" s="47" t="str">
        <f>IF($J136&lt;&gt;"",IF(いんふぉ・EnneSmart利用開始申込書!$B$48="希望しない","",IF(TRIM(F136)="","未記入",T136)),IF(TRIM(F136)="","","☓"))</f>
        <v/>
      </c>
      <c r="N136" s="46"/>
      <c r="O136" s="46">
        <f t="shared" si="33"/>
        <v>0</v>
      </c>
      <c r="P136" s="46">
        <f t="shared" si="34"/>
        <v>0</v>
      </c>
      <c r="Q136" s="46">
        <f t="shared" si="35"/>
        <v>0</v>
      </c>
      <c r="R136" s="46">
        <f t="shared" si="36"/>
        <v>0</v>
      </c>
      <c r="S136" s="35" t="str">
        <f t="shared" si="37"/>
        <v>☓</v>
      </c>
      <c r="T136" s="35" t="str">
        <f t="shared" si="38"/>
        <v>☓</v>
      </c>
      <c r="U136" s="14">
        <f t="shared" si="43"/>
        <v>0</v>
      </c>
      <c r="V136" s="8">
        <f t="shared" si="39"/>
        <v>0</v>
      </c>
      <c r="W136" s="8">
        <f t="shared" si="40"/>
        <v>0</v>
      </c>
      <c r="X136" s="8">
        <f t="shared" si="41"/>
        <v>0</v>
      </c>
      <c r="Y136" s="8">
        <f t="shared" si="42"/>
        <v>0</v>
      </c>
    </row>
    <row r="137" spans="1:25" ht="14.25">
      <c r="A137" s="39">
        <v>154</v>
      </c>
      <c r="B137" s="62"/>
      <c r="C137" s="44"/>
      <c r="D137" s="44"/>
      <c r="E137" s="17"/>
      <c r="F137" s="60"/>
      <c r="G137" s="44"/>
      <c r="H137" s="89"/>
      <c r="I137" s="88"/>
      <c r="J137" s="47" t="str">
        <f t="shared" si="32"/>
        <v/>
      </c>
      <c r="K137" s="47" t="str">
        <f t="shared" si="30"/>
        <v/>
      </c>
      <c r="L137" s="47" t="str">
        <f t="shared" si="31"/>
        <v/>
      </c>
      <c r="M137" s="47" t="str">
        <f>IF($J137&lt;&gt;"",IF(いんふぉ・EnneSmart利用開始申込書!$B$48="希望しない","",IF(TRIM(F137)="","未記入",T137)),IF(TRIM(F137)="","","☓"))</f>
        <v/>
      </c>
      <c r="N137" s="46"/>
      <c r="O137" s="46">
        <f t="shared" si="33"/>
        <v>0</v>
      </c>
      <c r="P137" s="46">
        <f t="shared" si="34"/>
        <v>0</v>
      </c>
      <c r="Q137" s="46">
        <f t="shared" si="35"/>
        <v>0</v>
      </c>
      <c r="R137" s="46">
        <f t="shared" si="36"/>
        <v>0</v>
      </c>
      <c r="S137" s="35" t="str">
        <f t="shared" si="37"/>
        <v>☓</v>
      </c>
      <c r="T137" s="35" t="str">
        <f t="shared" si="38"/>
        <v>☓</v>
      </c>
      <c r="U137" s="14">
        <f t="shared" si="43"/>
        <v>0</v>
      </c>
      <c r="V137" s="8">
        <f t="shared" si="39"/>
        <v>0</v>
      </c>
      <c r="W137" s="8">
        <f t="shared" si="40"/>
        <v>0</v>
      </c>
      <c r="X137" s="8">
        <f t="shared" si="41"/>
        <v>0</v>
      </c>
      <c r="Y137" s="8">
        <f t="shared" si="42"/>
        <v>0</v>
      </c>
    </row>
    <row r="138" spans="1:25" ht="14.25">
      <c r="A138" s="39">
        <v>155</v>
      </c>
      <c r="B138" s="62"/>
      <c r="C138" s="44"/>
      <c r="D138" s="44"/>
      <c r="E138" s="17"/>
      <c r="F138" s="60"/>
      <c r="G138" s="44"/>
      <c r="H138" s="89"/>
      <c r="I138" s="88"/>
      <c r="J138" s="47" t="str">
        <f t="shared" si="32"/>
        <v/>
      </c>
      <c r="K138" s="47" t="str">
        <f t="shared" si="30"/>
        <v/>
      </c>
      <c r="L138" s="47" t="str">
        <f t="shared" si="31"/>
        <v/>
      </c>
      <c r="M138" s="47" t="str">
        <f>IF($J138&lt;&gt;"",IF(いんふぉ・EnneSmart利用開始申込書!$B$48="希望しない","",IF(TRIM(F138)="","未記入",T138)),IF(TRIM(F138)="","","☓"))</f>
        <v/>
      </c>
      <c r="N138" s="46"/>
      <c r="O138" s="46">
        <f t="shared" si="33"/>
        <v>0</v>
      </c>
      <c r="P138" s="46">
        <f t="shared" si="34"/>
        <v>0</v>
      </c>
      <c r="Q138" s="46">
        <f t="shared" si="35"/>
        <v>0</v>
      </c>
      <c r="R138" s="46">
        <f t="shared" si="36"/>
        <v>0</v>
      </c>
      <c r="S138" s="35" t="str">
        <f t="shared" si="37"/>
        <v>☓</v>
      </c>
      <c r="T138" s="35" t="str">
        <f t="shared" si="38"/>
        <v>☓</v>
      </c>
      <c r="U138" s="14">
        <f t="shared" si="43"/>
        <v>0</v>
      </c>
      <c r="V138" s="8">
        <f t="shared" si="39"/>
        <v>0</v>
      </c>
      <c r="W138" s="8">
        <f t="shared" si="40"/>
        <v>0</v>
      </c>
      <c r="X138" s="8">
        <f t="shared" si="41"/>
        <v>0</v>
      </c>
      <c r="Y138" s="8">
        <f t="shared" si="42"/>
        <v>0</v>
      </c>
    </row>
    <row r="139" spans="1:25" ht="14.25">
      <c r="A139" s="39">
        <v>156</v>
      </c>
      <c r="B139" s="62"/>
      <c r="C139" s="44"/>
      <c r="D139" s="44"/>
      <c r="E139" s="17"/>
      <c r="F139" s="60"/>
      <c r="G139" s="44"/>
      <c r="H139" s="89"/>
      <c r="I139" s="88"/>
      <c r="J139" s="47" t="str">
        <f t="shared" si="32"/>
        <v/>
      </c>
      <c r="K139" s="47" t="str">
        <f t="shared" si="30"/>
        <v/>
      </c>
      <c r="L139" s="47" t="str">
        <f t="shared" si="31"/>
        <v/>
      </c>
      <c r="M139" s="47" t="str">
        <f>IF($J139&lt;&gt;"",IF(いんふぉ・EnneSmart利用開始申込書!$B$48="希望しない","",IF(TRIM(F139)="","未記入",T139)),IF(TRIM(F139)="","","☓"))</f>
        <v/>
      </c>
      <c r="N139" s="46"/>
      <c r="O139" s="46">
        <f t="shared" si="33"/>
        <v>0</v>
      </c>
      <c r="P139" s="46">
        <f t="shared" si="34"/>
        <v>0</v>
      </c>
      <c r="Q139" s="46">
        <f t="shared" si="35"/>
        <v>0</v>
      </c>
      <c r="R139" s="46">
        <f t="shared" si="36"/>
        <v>0</v>
      </c>
      <c r="S139" s="35" t="str">
        <f t="shared" si="37"/>
        <v>☓</v>
      </c>
      <c r="T139" s="35" t="str">
        <f t="shared" si="38"/>
        <v>☓</v>
      </c>
      <c r="U139" s="14">
        <f t="shared" si="43"/>
        <v>0</v>
      </c>
      <c r="V139" s="8">
        <f t="shared" si="39"/>
        <v>0</v>
      </c>
      <c r="W139" s="8">
        <f t="shared" si="40"/>
        <v>0</v>
      </c>
      <c r="X139" s="8">
        <f t="shared" si="41"/>
        <v>0</v>
      </c>
      <c r="Y139" s="8">
        <f t="shared" si="42"/>
        <v>0</v>
      </c>
    </row>
    <row r="140" spans="1:25" ht="14.25">
      <c r="A140" s="39">
        <v>157</v>
      </c>
      <c r="B140" s="62"/>
      <c r="C140" s="44"/>
      <c r="D140" s="44"/>
      <c r="E140" s="17"/>
      <c r="F140" s="60"/>
      <c r="G140" s="44"/>
      <c r="H140" s="89"/>
      <c r="I140" s="88"/>
      <c r="J140" s="47" t="str">
        <f t="shared" si="32"/>
        <v/>
      </c>
      <c r="K140" s="47" t="str">
        <f t="shared" si="30"/>
        <v/>
      </c>
      <c r="L140" s="47" t="str">
        <f t="shared" si="31"/>
        <v/>
      </c>
      <c r="M140" s="47" t="str">
        <f>IF($J140&lt;&gt;"",IF(いんふぉ・EnneSmart利用開始申込書!$B$48="希望しない","",IF(TRIM(F140)="","未記入",T140)),IF(TRIM(F140)="","","☓"))</f>
        <v/>
      </c>
      <c r="N140" s="46"/>
      <c r="O140" s="46">
        <f t="shared" si="33"/>
        <v>0</v>
      </c>
      <c r="P140" s="46">
        <f t="shared" si="34"/>
        <v>0</v>
      </c>
      <c r="Q140" s="46">
        <f t="shared" si="35"/>
        <v>0</v>
      </c>
      <c r="R140" s="46">
        <f t="shared" si="36"/>
        <v>0</v>
      </c>
      <c r="S140" s="35" t="str">
        <f t="shared" si="37"/>
        <v>☓</v>
      </c>
      <c r="T140" s="35" t="str">
        <f t="shared" si="38"/>
        <v>☓</v>
      </c>
      <c r="U140" s="14">
        <f t="shared" si="43"/>
        <v>0</v>
      </c>
      <c r="V140" s="8">
        <f t="shared" si="39"/>
        <v>0</v>
      </c>
      <c r="W140" s="8">
        <f t="shared" si="40"/>
        <v>0</v>
      </c>
      <c r="X140" s="8">
        <f t="shared" si="41"/>
        <v>0</v>
      </c>
      <c r="Y140" s="8">
        <f t="shared" si="42"/>
        <v>0</v>
      </c>
    </row>
    <row r="141" spans="1:25" ht="14.25">
      <c r="A141" s="39">
        <v>158</v>
      </c>
      <c r="B141" s="62"/>
      <c r="C141" s="44"/>
      <c r="D141" s="44"/>
      <c r="E141" s="17"/>
      <c r="F141" s="60"/>
      <c r="G141" s="44"/>
      <c r="H141" s="89"/>
      <c r="I141" s="88"/>
      <c r="J141" s="47" t="str">
        <f t="shared" si="32"/>
        <v/>
      </c>
      <c r="K141" s="47" t="str">
        <f t="shared" si="30"/>
        <v/>
      </c>
      <c r="L141" s="47" t="str">
        <f t="shared" si="31"/>
        <v/>
      </c>
      <c r="M141" s="47" t="str">
        <f>IF($J141&lt;&gt;"",IF(いんふぉ・EnneSmart利用開始申込書!$B$48="希望しない","",IF(TRIM(F141)="","未記入",T141)),IF(TRIM(F141)="","","☓"))</f>
        <v/>
      </c>
      <c r="N141" s="46"/>
      <c r="O141" s="46">
        <f t="shared" si="33"/>
        <v>0</v>
      </c>
      <c r="P141" s="46">
        <f t="shared" si="34"/>
        <v>0</v>
      </c>
      <c r="Q141" s="46">
        <f t="shared" si="35"/>
        <v>0</v>
      </c>
      <c r="R141" s="46">
        <f t="shared" si="36"/>
        <v>0</v>
      </c>
      <c r="S141" s="35" t="str">
        <f t="shared" si="37"/>
        <v>☓</v>
      </c>
      <c r="T141" s="35" t="str">
        <f t="shared" si="38"/>
        <v>☓</v>
      </c>
      <c r="U141" s="14">
        <f t="shared" si="43"/>
        <v>0</v>
      </c>
      <c r="V141" s="8">
        <f t="shared" si="39"/>
        <v>0</v>
      </c>
      <c r="W141" s="8">
        <f t="shared" si="40"/>
        <v>0</v>
      </c>
      <c r="X141" s="8">
        <f t="shared" si="41"/>
        <v>0</v>
      </c>
      <c r="Y141" s="8">
        <f t="shared" si="42"/>
        <v>0</v>
      </c>
    </row>
    <row r="142" spans="1:25" ht="14.25">
      <c r="A142" s="39">
        <v>159</v>
      </c>
      <c r="B142" s="62"/>
      <c r="C142" s="44"/>
      <c r="D142" s="44"/>
      <c r="E142" s="17"/>
      <c r="F142" s="60"/>
      <c r="G142" s="44"/>
      <c r="H142" s="89"/>
      <c r="I142" s="88"/>
      <c r="J142" s="47" t="str">
        <f t="shared" si="32"/>
        <v/>
      </c>
      <c r="K142" s="47" t="str">
        <f t="shared" si="30"/>
        <v/>
      </c>
      <c r="L142" s="47" t="str">
        <f t="shared" si="31"/>
        <v/>
      </c>
      <c r="M142" s="47" t="str">
        <f>IF($J142&lt;&gt;"",IF(いんふぉ・EnneSmart利用開始申込書!$B$48="希望しない","",IF(TRIM(F142)="","未記入",T142)),IF(TRIM(F142)="","","☓"))</f>
        <v/>
      </c>
      <c r="N142" s="46"/>
      <c r="O142" s="46">
        <f t="shared" si="33"/>
        <v>0</v>
      </c>
      <c r="P142" s="46">
        <f t="shared" si="34"/>
        <v>0</v>
      </c>
      <c r="Q142" s="46">
        <f t="shared" si="35"/>
        <v>0</v>
      </c>
      <c r="R142" s="46">
        <f t="shared" si="36"/>
        <v>0</v>
      </c>
      <c r="S142" s="35" t="str">
        <f t="shared" si="37"/>
        <v>☓</v>
      </c>
      <c r="T142" s="35" t="str">
        <f t="shared" si="38"/>
        <v>☓</v>
      </c>
      <c r="U142" s="14">
        <f t="shared" si="43"/>
        <v>0</v>
      </c>
      <c r="V142" s="8">
        <f t="shared" si="39"/>
        <v>0</v>
      </c>
      <c r="W142" s="8">
        <f t="shared" si="40"/>
        <v>0</v>
      </c>
      <c r="X142" s="8">
        <f t="shared" si="41"/>
        <v>0</v>
      </c>
      <c r="Y142" s="8">
        <f t="shared" si="42"/>
        <v>0</v>
      </c>
    </row>
    <row r="143" spans="1:25" ht="14.25">
      <c r="A143" s="39">
        <v>160</v>
      </c>
      <c r="B143" s="62"/>
      <c r="C143" s="44"/>
      <c r="D143" s="44"/>
      <c r="E143" s="17"/>
      <c r="F143" s="60"/>
      <c r="G143" s="44"/>
      <c r="H143" s="89"/>
      <c r="I143" s="88"/>
      <c r="J143" s="47" t="str">
        <f t="shared" si="32"/>
        <v/>
      </c>
      <c r="K143" s="47" t="str">
        <f t="shared" si="30"/>
        <v/>
      </c>
      <c r="L143" s="47" t="str">
        <f t="shared" si="31"/>
        <v/>
      </c>
      <c r="M143" s="47" t="str">
        <f>IF($J143&lt;&gt;"",IF(いんふぉ・EnneSmart利用開始申込書!$B$48="希望しない","",IF(TRIM(F143)="","未記入",T143)),IF(TRIM(F143)="","","☓"))</f>
        <v/>
      </c>
      <c r="N143" s="46"/>
      <c r="O143" s="46">
        <f t="shared" si="33"/>
        <v>0</v>
      </c>
      <c r="P143" s="46">
        <f t="shared" si="34"/>
        <v>0</v>
      </c>
      <c r="Q143" s="46">
        <f t="shared" si="35"/>
        <v>0</v>
      </c>
      <c r="R143" s="46">
        <f t="shared" si="36"/>
        <v>0</v>
      </c>
      <c r="S143" s="35" t="str">
        <f t="shared" si="37"/>
        <v>☓</v>
      </c>
      <c r="T143" s="35" t="str">
        <f t="shared" si="38"/>
        <v>☓</v>
      </c>
      <c r="U143" s="14">
        <f t="shared" si="43"/>
        <v>0</v>
      </c>
      <c r="V143" s="8">
        <f t="shared" si="39"/>
        <v>0</v>
      </c>
      <c r="W143" s="8">
        <f t="shared" si="40"/>
        <v>0</v>
      </c>
      <c r="X143" s="8">
        <f t="shared" si="41"/>
        <v>0</v>
      </c>
      <c r="Y143" s="8">
        <f t="shared" si="42"/>
        <v>0</v>
      </c>
    </row>
    <row r="144" spans="1:25" ht="14.25">
      <c r="A144" s="39">
        <v>161</v>
      </c>
      <c r="B144" s="62"/>
      <c r="C144" s="44"/>
      <c r="D144" s="44"/>
      <c r="E144" s="17"/>
      <c r="F144" s="60"/>
      <c r="G144" s="44"/>
      <c r="H144" s="89"/>
      <c r="I144" s="88"/>
      <c r="J144" s="47" t="str">
        <f t="shared" si="32"/>
        <v/>
      </c>
      <c r="K144" s="47" t="str">
        <f t="shared" si="30"/>
        <v/>
      </c>
      <c r="L144" s="47" t="str">
        <f t="shared" si="31"/>
        <v/>
      </c>
      <c r="M144" s="47" t="str">
        <f>IF($J144&lt;&gt;"",IF(いんふぉ・EnneSmart利用開始申込書!$B$48="希望しない","",IF(TRIM(F144)="","未記入",T144)),IF(TRIM(F144)="","","☓"))</f>
        <v/>
      </c>
      <c r="N144" s="46"/>
      <c r="O144" s="46">
        <f t="shared" si="33"/>
        <v>0</v>
      </c>
      <c r="P144" s="46">
        <f t="shared" si="34"/>
        <v>0</v>
      </c>
      <c r="Q144" s="46">
        <f t="shared" si="35"/>
        <v>0</v>
      </c>
      <c r="R144" s="46">
        <f t="shared" si="36"/>
        <v>0</v>
      </c>
      <c r="S144" s="35" t="str">
        <f t="shared" si="37"/>
        <v>☓</v>
      </c>
      <c r="T144" s="35" t="str">
        <f t="shared" si="38"/>
        <v>☓</v>
      </c>
      <c r="U144" s="14">
        <f t="shared" si="43"/>
        <v>0</v>
      </c>
      <c r="V144" s="8">
        <f t="shared" si="39"/>
        <v>0</v>
      </c>
      <c r="W144" s="8">
        <f t="shared" si="40"/>
        <v>0</v>
      </c>
      <c r="X144" s="8">
        <f t="shared" si="41"/>
        <v>0</v>
      </c>
      <c r="Y144" s="8">
        <f t="shared" si="42"/>
        <v>0</v>
      </c>
    </row>
    <row r="145" spans="1:25" ht="14.25">
      <c r="A145" s="39">
        <v>162</v>
      </c>
      <c r="B145" s="62"/>
      <c r="C145" s="44"/>
      <c r="D145" s="44"/>
      <c r="E145" s="17"/>
      <c r="F145" s="60"/>
      <c r="G145" s="44"/>
      <c r="H145" s="89"/>
      <c r="I145" s="88"/>
      <c r="J145" s="47" t="str">
        <f t="shared" si="32"/>
        <v/>
      </c>
      <c r="K145" s="47" t="str">
        <f t="shared" si="30"/>
        <v/>
      </c>
      <c r="L145" s="47" t="str">
        <f t="shared" si="31"/>
        <v/>
      </c>
      <c r="M145" s="47" t="str">
        <f>IF($J145&lt;&gt;"",IF(いんふぉ・EnneSmart利用開始申込書!$B$48="希望しない","",IF(TRIM(F145)="","未記入",T145)),IF(TRIM(F145)="","","☓"))</f>
        <v/>
      </c>
      <c r="N145" s="46"/>
      <c r="O145" s="46">
        <f t="shared" si="33"/>
        <v>0</v>
      </c>
      <c r="P145" s="46">
        <f t="shared" si="34"/>
        <v>0</v>
      </c>
      <c r="Q145" s="46">
        <f t="shared" si="35"/>
        <v>0</v>
      </c>
      <c r="R145" s="46">
        <f t="shared" si="36"/>
        <v>0</v>
      </c>
      <c r="S145" s="35" t="str">
        <f t="shared" si="37"/>
        <v>☓</v>
      </c>
      <c r="T145" s="35" t="str">
        <f t="shared" si="38"/>
        <v>☓</v>
      </c>
      <c r="U145" s="14">
        <f t="shared" si="43"/>
        <v>0</v>
      </c>
      <c r="V145" s="8">
        <f t="shared" si="39"/>
        <v>0</v>
      </c>
      <c r="W145" s="8">
        <f t="shared" si="40"/>
        <v>0</v>
      </c>
      <c r="X145" s="8">
        <f t="shared" si="41"/>
        <v>0</v>
      </c>
      <c r="Y145" s="8">
        <f t="shared" si="42"/>
        <v>0</v>
      </c>
    </row>
    <row r="146" spans="1:25" ht="14.25">
      <c r="A146" s="39">
        <v>163</v>
      </c>
      <c r="B146" s="62"/>
      <c r="C146" s="44"/>
      <c r="D146" s="44"/>
      <c r="E146" s="17"/>
      <c r="F146" s="60"/>
      <c r="G146" s="44"/>
      <c r="H146" s="89"/>
      <c r="I146" s="88"/>
      <c r="J146" s="47" t="str">
        <f t="shared" si="32"/>
        <v/>
      </c>
      <c r="K146" s="47" t="str">
        <f t="shared" si="30"/>
        <v/>
      </c>
      <c r="L146" s="47" t="str">
        <f t="shared" si="31"/>
        <v/>
      </c>
      <c r="M146" s="47" t="str">
        <f>IF($J146&lt;&gt;"",IF(いんふぉ・EnneSmart利用開始申込書!$B$48="希望しない","",IF(TRIM(F146)="","未記入",T146)),IF(TRIM(F146)="","","☓"))</f>
        <v/>
      </c>
      <c r="N146" s="46"/>
      <c r="O146" s="46">
        <f t="shared" si="33"/>
        <v>0</v>
      </c>
      <c r="P146" s="46">
        <f t="shared" si="34"/>
        <v>0</v>
      </c>
      <c r="Q146" s="46">
        <f t="shared" si="35"/>
        <v>0</v>
      </c>
      <c r="R146" s="46">
        <f t="shared" si="36"/>
        <v>0</v>
      </c>
      <c r="S146" s="35" t="str">
        <f t="shared" si="37"/>
        <v>☓</v>
      </c>
      <c r="T146" s="35" t="str">
        <f t="shared" si="38"/>
        <v>☓</v>
      </c>
      <c r="U146" s="14">
        <f t="shared" si="43"/>
        <v>0</v>
      </c>
      <c r="V146" s="8">
        <f t="shared" si="39"/>
        <v>0</v>
      </c>
      <c r="W146" s="8">
        <f t="shared" si="40"/>
        <v>0</v>
      </c>
      <c r="X146" s="8">
        <f t="shared" si="41"/>
        <v>0</v>
      </c>
      <c r="Y146" s="8">
        <f t="shared" si="42"/>
        <v>0</v>
      </c>
    </row>
    <row r="147" spans="1:25" ht="14.25">
      <c r="A147" s="39">
        <v>164</v>
      </c>
      <c r="B147" s="62"/>
      <c r="C147" s="44"/>
      <c r="D147" s="44"/>
      <c r="E147" s="17"/>
      <c r="F147" s="60"/>
      <c r="G147" s="44"/>
      <c r="H147" s="89"/>
      <c r="I147" s="88"/>
      <c r="J147" s="47" t="str">
        <f t="shared" si="32"/>
        <v/>
      </c>
      <c r="K147" s="47" t="str">
        <f t="shared" si="30"/>
        <v/>
      </c>
      <c r="L147" s="47" t="str">
        <f t="shared" si="31"/>
        <v/>
      </c>
      <c r="M147" s="47" t="str">
        <f>IF($J147&lt;&gt;"",IF(いんふぉ・EnneSmart利用開始申込書!$B$48="希望しない","",IF(TRIM(F147)="","未記入",T147)),IF(TRIM(F147)="","","☓"))</f>
        <v/>
      </c>
      <c r="N147" s="46"/>
      <c r="O147" s="46">
        <f t="shared" si="33"/>
        <v>0</v>
      </c>
      <c r="P147" s="46">
        <f t="shared" si="34"/>
        <v>0</v>
      </c>
      <c r="Q147" s="46">
        <f t="shared" si="35"/>
        <v>0</v>
      </c>
      <c r="R147" s="46">
        <f t="shared" si="36"/>
        <v>0</v>
      </c>
      <c r="S147" s="35" t="str">
        <f t="shared" si="37"/>
        <v>☓</v>
      </c>
      <c r="T147" s="35" t="str">
        <f t="shared" si="38"/>
        <v>☓</v>
      </c>
      <c r="U147" s="14">
        <f t="shared" si="43"/>
        <v>0</v>
      </c>
      <c r="V147" s="8">
        <f t="shared" si="39"/>
        <v>0</v>
      </c>
      <c r="W147" s="8">
        <f t="shared" si="40"/>
        <v>0</v>
      </c>
      <c r="X147" s="8">
        <f t="shared" si="41"/>
        <v>0</v>
      </c>
      <c r="Y147" s="8">
        <f t="shared" si="42"/>
        <v>0</v>
      </c>
    </row>
    <row r="148" spans="1:25" ht="14.25">
      <c r="A148" s="39">
        <v>165</v>
      </c>
      <c r="B148" s="62"/>
      <c r="C148" s="44"/>
      <c r="D148" s="44"/>
      <c r="E148" s="17"/>
      <c r="F148" s="60"/>
      <c r="G148" s="44"/>
      <c r="H148" s="89"/>
      <c r="I148" s="88"/>
      <c r="J148" s="47" t="str">
        <f t="shared" si="32"/>
        <v/>
      </c>
      <c r="K148" s="47" t="str">
        <f t="shared" si="30"/>
        <v/>
      </c>
      <c r="L148" s="47" t="str">
        <f t="shared" si="31"/>
        <v/>
      </c>
      <c r="M148" s="47" t="str">
        <f>IF($J148&lt;&gt;"",IF(いんふぉ・EnneSmart利用開始申込書!$B$48="希望しない","",IF(TRIM(F148)="","未記入",T148)),IF(TRIM(F148)="","","☓"))</f>
        <v/>
      </c>
      <c r="N148" s="46"/>
      <c r="O148" s="46">
        <f t="shared" si="33"/>
        <v>0</v>
      </c>
      <c r="P148" s="46">
        <f t="shared" si="34"/>
        <v>0</v>
      </c>
      <c r="Q148" s="46">
        <f t="shared" si="35"/>
        <v>0</v>
      </c>
      <c r="R148" s="46">
        <f t="shared" si="36"/>
        <v>0</v>
      </c>
      <c r="S148" s="35" t="str">
        <f t="shared" si="37"/>
        <v>☓</v>
      </c>
      <c r="T148" s="35" t="str">
        <f t="shared" si="38"/>
        <v>☓</v>
      </c>
      <c r="U148" s="14">
        <f t="shared" si="43"/>
        <v>0</v>
      </c>
      <c r="V148" s="8">
        <f t="shared" si="39"/>
        <v>0</v>
      </c>
      <c r="W148" s="8">
        <f t="shared" si="40"/>
        <v>0</v>
      </c>
      <c r="X148" s="8">
        <f t="shared" si="41"/>
        <v>0</v>
      </c>
      <c r="Y148" s="8">
        <f t="shared" si="42"/>
        <v>0</v>
      </c>
    </row>
    <row r="149" spans="1:25" ht="14.25">
      <c r="A149" s="39">
        <v>166</v>
      </c>
      <c r="B149" s="62"/>
      <c r="C149" s="44"/>
      <c r="D149" s="44"/>
      <c r="E149" s="17"/>
      <c r="F149" s="60"/>
      <c r="G149" s="44"/>
      <c r="H149" s="89"/>
      <c r="I149" s="88"/>
      <c r="J149" s="47" t="str">
        <f t="shared" si="32"/>
        <v/>
      </c>
      <c r="K149" s="47" t="str">
        <f t="shared" si="30"/>
        <v/>
      </c>
      <c r="L149" s="47" t="str">
        <f t="shared" si="31"/>
        <v/>
      </c>
      <c r="M149" s="47" t="str">
        <f>IF($J149&lt;&gt;"",IF(いんふぉ・EnneSmart利用開始申込書!$B$48="希望しない","",IF(TRIM(F149)="","未記入",T149)),IF(TRIM(F149)="","","☓"))</f>
        <v/>
      </c>
      <c r="N149" s="46"/>
      <c r="O149" s="46">
        <f t="shared" si="33"/>
        <v>0</v>
      </c>
      <c r="P149" s="46">
        <f t="shared" si="34"/>
        <v>0</v>
      </c>
      <c r="Q149" s="46">
        <f t="shared" si="35"/>
        <v>0</v>
      </c>
      <c r="R149" s="46">
        <f t="shared" si="36"/>
        <v>0</v>
      </c>
      <c r="S149" s="35" t="str">
        <f t="shared" si="37"/>
        <v>☓</v>
      </c>
      <c r="T149" s="35" t="str">
        <f t="shared" si="38"/>
        <v>☓</v>
      </c>
      <c r="U149" s="14">
        <f t="shared" si="43"/>
        <v>0</v>
      </c>
      <c r="V149" s="8">
        <f t="shared" si="39"/>
        <v>0</v>
      </c>
      <c r="W149" s="8">
        <f t="shared" si="40"/>
        <v>0</v>
      </c>
      <c r="X149" s="8">
        <f t="shared" si="41"/>
        <v>0</v>
      </c>
      <c r="Y149" s="8">
        <f t="shared" si="42"/>
        <v>0</v>
      </c>
    </row>
    <row r="150" spans="1:25" ht="14.25">
      <c r="A150" s="39">
        <v>167</v>
      </c>
      <c r="B150" s="62"/>
      <c r="C150" s="44"/>
      <c r="D150" s="44"/>
      <c r="E150" s="17"/>
      <c r="F150" s="60"/>
      <c r="G150" s="44"/>
      <c r="H150" s="89"/>
      <c r="I150" s="88"/>
      <c r="J150" s="47" t="str">
        <f t="shared" si="32"/>
        <v/>
      </c>
      <c r="K150" s="47" t="str">
        <f t="shared" si="30"/>
        <v/>
      </c>
      <c r="L150" s="47" t="str">
        <f t="shared" si="31"/>
        <v/>
      </c>
      <c r="M150" s="47" t="str">
        <f>IF($J150&lt;&gt;"",IF(いんふぉ・EnneSmart利用開始申込書!$B$48="希望しない","",IF(TRIM(F150)="","未記入",T150)),IF(TRIM(F150)="","","☓"))</f>
        <v/>
      </c>
      <c r="N150" s="46"/>
      <c r="O150" s="46">
        <f t="shared" si="33"/>
        <v>0</v>
      </c>
      <c r="P150" s="46">
        <f t="shared" si="34"/>
        <v>0</v>
      </c>
      <c r="Q150" s="46">
        <f t="shared" si="35"/>
        <v>0</v>
      </c>
      <c r="R150" s="46">
        <f t="shared" si="36"/>
        <v>0</v>
      </c>
      <c r="S150" s="35" t="str">
        <f t="shared" si="37"/>
        <v>☓</v>
      </c>
      <c r="T150" s="35" t="str">
        <f t="shared" si="38"/>
        <v>☓</v>
      </c>
      <c r="U150" s="14">
        <f t="shared" si="43"/>
        <v>0</v>
      </c>
      <c r="V150" s="8">
        <f t="shared" si="39"/>
        <v>0</v>
      </c>
      <c r="W150" s="8">
        <f t="shared" si="40"/>
        <v>0</v>
      </c>
      <c r="X150" s="8">
        <f t="shared" si="41"/>
        <v>0</v>
      </c>
      <c r="Y150" s="8">
        <f t="shared" si="42"/>
        <v>0</v>
      </c>
    </row>
    <row r="151" spans="1:25" ht="14.25">
      <c r="A151" s="39">
        <v>168</v>
      </c>
      <c r="B151" s="62"/>
      <c r="C151" s="44"/>
      <c r="D151" s="44"/>
      <c r="E151" s="17"/>
      <c r="F151" s="60"/>
      <c r="G151" s="44"/>
      <c r="H151" s="89"/>
      <c r="I151" s="88"/>
      <c r="J151" s="47" t="str">
        <f t="shared" si="32"/>
        <v/>
      </c>
      <c r="K151" s="47" t="str">
        <f t="shared" si="30"/>
        <v/>
      </c>
      <c r="L151" s="47" t="str">
        <f t="shared" si="31"/>
        <v/>
      </c>
      <c r="M151" s="47" t="str">
        <f>IF($J151&lt;&gt;"",IF(いんふぉ・EnneSmart利用開始申込書!$B$48="希望しない","",IF(TRIM(F151)="","未記入",T151)),IF(TRIM(F151)="","","☓"))</f>
        <v/>
      </c>
      <c r="N151" s="46"/>
      <c r="O151" s="46">
        <f t="shared" si="33"/>
        <v>0</v>
      </c>
      <c r="P151" s="46">
        <f t="shared" si="34"/>
        <v>0</v>
      </c>
      <c r="Q151" s="46">
        <f t="shared" si="35"/>
        <v>0</v>
      </c>
      <c r="R151" s="46">
        <f t="shared" si="36"/>
        <v>0</v>
      </c>
      <c r="S151" s="35" t="str">
        <f t="shared" si="37"/>
        <v>☓</v>
      </c>
      <c r="T151" s="35" t="str">
        <f t="shared" si="38"/>
        <v>☓</v>
      </c>
      <c r="U151" s="14">
        <f t="shared" si="43"/>
        <v>0</v>
      </c>
      <c r="V151" s="8">
        <f t="shared" si="39"/>
        <v>0</v>
      </c>
      <c r="W151" s="8">
        <f t="shared" si="40"/>
        <v>0</v>
      </c>
      <c r="X151" s="8">
        <f t="shared" si="41"/>
        <v>0</v>
      </c>
      <c r="Y151" s="8">
        <f t="shared" si="42"/>
        <v>0</v>
      </c>
    </row>
    <row r="152" spans="1:25" ht="14.25">
      <c r="A152" s="39">
        <v>169</v>
      </c>
      <c r="B152" s="62"/>
      <c r="C152" s="44"/>
      <c r="D152" s="44"/>
      <c r="E152" s="17"/>
      <c r="F152" s="60"/>
      <c r="G152" s="44"/>
      <c r="H152" s="89"/>
      <c r="I152" s="88"/>
      <c r="J152" s="47" t="str">
        <f t="shared" si="32"/>
        <v/>
      </c>
      <c r="K152" s="47" t="str">
        <f t="shared" si="30"/>
        <v/>
      </c>
      <c r="L152" s="47" t="str">
        <f t="shared" si="31"/>
        <v/>
      </c>
      <c r="M152" s="47" t="str">
        <f>IF($J152&lt;&gt;"",IF(いんふぉ・EnneSmart利用開始申込書!$B$48="希望しない","",IF(TRIM(F152)="","未記入",T152)),IF(TRIM(F152)="","","☓"))</f>
        <v/>
      </c>
      <c r="N152" s="46"/>
      <c r="O152" s="46">
        <f t="shared" si="33"/>
        <v>0</v>
      </c>
      <c r="P152" s="46">
        <f t="shared" si="34"/>
        <v>0</v>
      </c>
      <c r="Q152" s="46">
        <f t="shared" si="35"/>
        <v>0</v>
      </c>
      <c r="R152" s="46">
        <f t="shared" si="36"/>
        <v>0</v>
      </c>
      <c r="S152" s="35" t="str">
        <f t="shared" si="37"/>
        <v>☓</v>
      </c>
      <c r="T152" s="35" t="str">
        <f t="shared" si="38"/>
        <v>☓</v>
      </c>
      <c r="U152" s="14">
        <f t="shared" si="43"/>
        <v>0</v>
      </c>
      <c r="V152" s="8">
        <f t="shared" si="39"/>
        <v>0</v>
      </c>
      <c r="W152" s="8">
        <f t="shared" si="40"/>
        <v>0</v>
      </c>
      <c r="X152" s="8">
        <f t="shared" si="41"/>
        <v>0</v>
      </c>
      <c r="Y152" s="8">
        <f t="shared" si="42"/>
        <v>0</v>
      </c>
    </row>
    <row r="153" spans="1:25" ht="14.25">
      <c r="A153" s="39">
        <v>170</v>
      </c>
      <c r="B153" s="62"/>
      <c r="C153" s="44"/>
      <c r="D153" s="44"/>
      <c r="E153" s="17"/>
      <c r="F153" s="60"/>
      <c r="G153" s="44"/>
      <c r="H153" s="89"/>
      <c r="I153" s="88"/>
      <c r="J153" s="47" t="str">
        <f t="shared" si="32"/>
        <v/>
      </c>
      <c r="K153" s="47" t="str">
        <f t="shared" si="30"/>
        <v/>
      </c>
      <c r="L153" s="47" t="str">
        <f t="shared" si="31"/>
        <v/>
      </c>
      <c r="M153" s="47" t="str">
        <f>IF($J153&lt;&gt;"",IF(いんふぉ・EnneSmart利用開始申込書!$B$48="希望しない","",IF(TRIM(F153)="","未記入",T153)),IF(TRIM(F153)="","","☓"))</f>
        <v/>
      </c>
      <c r="N153" s="46"/>
      <c r="O153" s="46">
        <f t="shared" si="33"/>
        <v>0</v>
      </c>
      <c r="P153" s="46">
        <f t="shared" si="34"/>
        <v>0</v>
      </c>
      <c r="Q153" s="46">
        <f t="shared" si="35"/>
        <v>0</v>
      </c>
      <c r="R153" s="46">
        <f t="shared" si="36"/>
        <v>0</v>
      </c>
      <c r="S153" s="35" t="str">
        <f t="shared" si="37"/>
        <v>☓</v>
      </c>
      <c r="T153" s="35" t="str">
        <f t="shared" si="38"/>
        <v>☓</v>
      </c>
      <c r="U153" s="14">
        <f t="shared" si="43"/>
        <v>0</v>
      </c>
      <c r="V153" s="8">
        <f t="shared" si="39"/>
        <v>0</v>
      </c>
      <c r="W153" s="8">
        <f t="shared" si="40"/>
        <v>0</v>
      </c>
      <c r="X153" s="8">
        <f t="shared" si="41"/>
        <v>0</v>
      </c>
      <c r="Y153" s="8">
        <f t="shared" si="42"/>
        <v>0</v>
      </c>
    </row>
    <row r="154" spans="1:25" ht="14.25">
      <c r="A154" s="39">
        <v>171</v>
      </c>
      <c r="B154" s="62"/>
      <c r="C154" s="44"/>
      <c r="D154" s="44"/>
      <c r="E154" s="17"/>
      <c r="F154" s="60"/>
      <c r="G154" s="44"/>
      <c r="H154" s="89"/>
      <c r="I154" s="88"/>
      <c r="J154" s="47" t="str">
        <f t="shared" si="32"/>
        <v/>
      </c>
      <c r="K154" s="47" t="str">
        <f t="shared" si="30"/>
        <v/>
      </c>
      <c r="L154" s="47" t="str">
        <f t="shared" si="31"/>
        <v/>
      </c>
      <c r="M154" s="47" t="str">
        <f>IF($J154&lt;&gt;"",IF(いんふぉ・EnneSmart利用開始申込書!$B$48="希望しない","",IF(TRIM(F154)="","未記入",T154)),IF(TRIM(F154)="","","☓"))</f>
        <v/>
      </c>
      <c r="N154" s="46"/>
      <c r="O154" s="46">
        <f t="shared" si="33"/>
        <v>0</v>
      </c>
      <c r="P154" s="46">
        <f t="shared" si="34"/>
        <v>0</v>
      </c>
      <c r="Q154" s="46">
        <f t="shared" si="35"/>
        <v>0</v>
      </c>
      <c r="R154" s="46">
        <f t="shared" si="36"/>
        <v>0</v>
      </c>
      <c r="S154" s="35" t="str">
        <f t="shared" si="37"/>
        <v>☓</v>
      </c>
      <c r="T154" s="35" t="str">
        <f t="shared" si="38"/>
        <v>☓</v>
      </c>
      <c r="U154" s="14">
        <f t="shared" si="43"/>
        <v>0</v>
      </c>
      <c r="V154" s="8">
        <f t="shared" si="39"/>
        <v>0</v>
      </c>
      <c r="W154" s="8">
        <f t="shared" si="40"/>
        <v>0</v>
      </c>
      <c r="X154" s="8">
        <f t="shared" si="41"/>
        <v>0</v>
      </c>
      <c r="Y154" s="8">
        <f t="shared" si="42"/>
        <v>0</v>
      </c>
    </row>
    <row r="155" spans="1:25" ht="14.25">
      <c r="A155" s="39">
        <v>172</v>
      </c>
      <c r="B155" s="62"/>
      <c r="C155" s="44"/>
      <c r="D155" s="44"/>
      <c r="E155" s="17"/>
      <c r="F155" s="60"/>
      <c r="G155" s="44"/>
      <c r="H155" s="89"/>
      <c r="I155" s="88"/>
      <c r="J155" s="47" t="str">
        <f t="shared" si="32"/>
        <v/>
      </c>
      <c r="K155" s="47" t="str">
        <f t="shared" si="30"/>
        <v/>
      </c>
      <c r="L155" s="47" t="str">
        <f t="shared" si="31"/>
        <v/>
      </c>
      <c r="M155" s="47" t="str">
        <f>IF($J155&lt;&gt;"",IF(いんふぉ・EnneSmart利用開始申込書!$B$48="希望しない","",IF(TRIM(F155)="","未記入",T155)),IF(TRIM(F155)="","","☓"))</f>
        <v/>
      </c>
      <c r="N155" s="46"/>
      <c r="O155" s="46">
        <f t="shared" si="33"/>
        <v>0</v>
      </c>
      <c r="P155" s="46">
        <f t="shared" si="34"/>
        <v>0</v>
      </c>
      <c r="Q155" s="46">
        <f t="shared" si="35"/>
        <v>0</v>
      </c>
      <c r="R155" s="46">
        <f t="shared" si="36"/>
        <v>0</v>
      </c>
      <c r="S155" s="35" t="str">
        <f t="shared" si="37"/>
        <v>☓</v>
      </c>
      <c r="T155" s="35" t="str">
        <f t="shared" si="38"/>
        <v>☓</v>
      </c>
      <c r="U155" s="14">
        <f t="shared" si="43"/>
        <v>0</v>
      </c>
      <c r="V155" s="8">
        <f t="shared" si="39"/>
        <v>0</v>
      </c>
      <c r="W155" s="8">
        <f t="shared" si="40"/>
        <v>0</v>
      </c>
      <c r="X155" s="8">
        <f t="shared" si="41"/>
        <v>0</v>
      </c>
      <c r="Y155" s="8">
        <f t="shared" si="42"/>
        <v>0</v>
      </c>
    </row>
    <row r="156" spans="1:25" ht="14.25">
      <c r="A156" s="39">
        <v>173</v>
      </c>
      <c r="B156" s="62"/>
      <c r="C156" s="44"/>
      <c r="D156" s="44"/>
      <c r="E156" s="17"/>
      <c r="F156" s="60"/>
      <c r="G156" s="44"/>
      <c r="H156" s="89"/>
      <c r="I156" s="88"/>
      <c r="J156" s="47" t="str">
        <f t="shared" si="32"/>
        <v/>
      </c>
      <c r="K156" s="47" t="str">
        <f t="shared" si="30"/>
        <v/>
      </c>
      <c r="L156" s="47" t="str">
        <f t="shared" si="31"/>
        <v/>
      </c>
      <c r="M156" s="47" t="str">
        <f>IF($J156&lt;&gt;"",IF(いんふぉ・EnneSmart利用開始申込書!$B$48="希望しない","",IF(TRIM(F156)="","未記入",T156)),IF(TRIM(F156)="","","☓"))</f>
        <v/>
      </c>
      <c r="N156" s="46"/>
      <c r="O156" s="46">
        <f t="shared" si="33"/>
        <v>0</v>
      </c>
      <c r="P156" s="46">
        <f t="shared" si="34"/>
        <v>0</v>
      </c>
      <c r="Q156" s="46">
        <f t="shared" si="35"/>
        <v>0</v>
      </c>
      <c r="R156" s="46">
        <f t="shared" si="36"/>
        <v>0</v>
      </c>
      <c r="S156" s="35" t="str">
        <f t="shared" si="37"/>
        <v>☓</v>
      </c>
      <c r="T156" s="35" t="str">
        <f t="shared" si="38"/>
        <v>☓</v>
      </c>
      <c r="U156" s="14">
        <f t="shared" si="43"/>
        <v>0</v>
      </c>
      <c r="V156" s="8">
        <f t="shared" si="39"/>
        <v>0</v>
      </c>
      <c r="W156" s="8">
        <f t="shared" si="40"/>
        <v>0</v>
      </c>
      <c r="X156" s="8">
        <f t="shared" si="41"/>
        <v>0</v>
      </c>
      <c r="Y156" s="8">
        <f t="shared" si="42"/>
        <v>0</v>
      </c>
    </row>
    <row r="157" spans="1:25" ht="14.25">
      <c r="A157" s="39">
        <v>174</v>
      </c>
      <c r="B157" s="62"/>
      <c r="C157" s="44"/>
      <c r="D157" s="44"/>
      <c r="E157" s="17"/>
      <c r="F157" s="60"/>
      <c r="G157" s="44"/>
      <c r="H157" s="89"/>
      <c r="I157" s="88"/>
      <c r="J157" s="47" t="str">
        <f t="shared" si="32"/>
        <v/>
      </c>
      <c r="K157" s="47" t="str">
        <f t="shared" si="30"/>
        <v/>
      </c>
      <c r="L157" s="47" t="str">
        <f t="shared" si="31"/>
        <v/>
      </c>
      <c r="M157" s="47" t="str">
        <f>IF($J157&lt;&gt;"",IF(いんふぉ・EnneSmart利用開始申込書!$B$48="希望しない","",IF(TRIM(F157)="","未記入",T157)),IF(TRIM(F157)="","","☓"))</f>
        <v/>
      </c>
      <c r="N157" s="46"/>
      <c r="O157" s="46">
        <f t="shared" si="33"/>
        <v>0</v>
      </c>
      <c r="P157" s="46">
        <f t="shared" si="34"/>
        <v>0</v>
      </c>
      <c r="Q157" s="46">
        <f t="shared" si="35"/>
        <v>0</v>
      </c>
      <c r="R157" s="46">
        <f t="shared" si="36"/>
        <v>0</v>
      </c>
      <c r="S157" s="35" t="str">
        <f t="shared" si="37"/>
        <v>☓</v>
      </c>
      <c r="T157" s="35" t="str">
        <f t="shared" si="38"/>
        <v>☓</v>
      </c>
      <c r="U157" s="14">
        <f t="shared" si="43"/>
        <v>0</v>
      </c>
      <c r="V157" s="8">
        <f t="shared" si="39"/>
        <v>0</v>
      </c>
      <c r="W157" s="8">
        <f t="shared" si="40"/>
        <v>0</v>
      </c>
      <c r="X157" s="8">
        <f t="shared" si="41"/>
        <v>0</v>
      </c>
      <c r="Y157" s="8">
        <f t="shared" si="42"/>
        <v>0</v>
      </c>
    </row>
    <row r="158" spans="1:25" ht="14.25">
      <c r="A158" s="39">
        <v>175</v>
      </c>
      <c r="B158" s="62"/>
      <c r="C158" s="44"/>
      <c r="D158" s="44"/>
      <c r="E158" s="17"/>
      <c r="F158" s="60"/>
      <c r="G158" s="44"/>
      <c r="H158" s="89"/>
      <c r="I158" s="88"/>
      <c r="J158" s="47" t="str">
        <f t="shared" si="32"/>
        <v/>
      </c>
      <c r="K158" s="47" t="str">
        <f t="shared" si="30"/>
        <v/>
      </c>
      <c r="L158" s="47" t="str">
        <f t="shared" si="31"/>
        <v/>
      </c>
      <c r="M158" s="47" t="str">
        <f>IF($J158&lt;&gt;"",IF(いんふぉ・EnneSmart利用開始申込書!$B$48="希望しない","",IF(TRIM(F158)="","未記入",T158)),IF(TRIM(F158)="","","☓"))</f>
        <v/>
      </c>
      <c r="N158" s="46"/>
      <c r="O158" s="46">
        <f t="shared" si="33"/>
        <v>0</v>
      </c>
      <c r="P158" s="46">
        <f t="shared" si="34"/>
        <v>0</v>
      </c>
      <c r="Q158" s="46">
        <f t="shared" si="35"/>
        <v>0</v>
      </c>
      <c r="R158" s="46">
        <f t="shared" si="36"/>
        <v>0</v>
      </c>
      <c r="S158" s="35" t="str">
        <f t="shared" si="37"/>
        <v>☓</v>
      </c>
      <c r="T158" s="35" t="str">
        <f t="shared" si="38"/>
        <v>☓</v>
      </c>
      <c r="U158" s="14">
        <f t="shared" si="43"/>
        <v>0</v>
      </c>
      <c r="V158" s="8">
        <f t="shared" si="39"/>
        <v>0</v>
      </c>
      <c r="W158" s="8">
        <f t="shared" si="40"/>
        <v>0</v>
      </c>
      <c r="X158" s="8">
        <f t="shared" si="41"/>
        <v>0</v>
      </c>
      <c r="Y158" s="8">
        <f t="shared" si="42"/>
        <v>0</v>
      </c>
    </row>
    <row r="159" spans="1:25" ht="14.25">
      <c r="A159" s="39">
        <v>176</v>
      </c>
      <c r="B159" s="62"/>
      <c r="C159" s="44"/>
      <c r="D159" s="44"/>
      <c r="E159" s="17"/>
      <c r="F159" s="60"/>
      <c r="G159" s="44"/>
      <c r="H159" s="89"/>
      <c r="I159" s="88"/>
      <c r="J159" s="47" t="str">
        <f t="shared" si="32"/>
        <v/>
      </c>
      <c r="K159" s="47" t="str">
        <f t="shared" si="30"/>
        <v/>
      </c>
      <c r="L159" s="47" t="str">
        <f t="shared" si="31"/>
        <v/>
      </c>
      <c r="M159" s="47" t="str">
        <f>IF($J159&lt;&gt;"",IF(いんふぉ・EnneSmart利用開始申込書!$B$48="希望しない","",IF(TRIM(F159)="","未記入",T159)),IF(TRIM(F159)="","","☓"))</f>
        <v/>
      </c>
      <c r="N159" s="46"/>
      <c r="O159" s="46">
        <f t="shared" si="33"/>
        <v>0</v>
      </c>
      <c r="P159" s="46">
        <f t="shared" si="34"/>
        <v>0</v>
      </c>
      <c r="Q159" s="46">
        <f t="shared" si="35"/>
        <v>0</v>
      </c>
      <c r="R159" s="46">
        <f t="shared" si="36"/>
        <v>0</v>
      </c>
      <c r="S159" s="35" t="str">
        <f t="shared" si="37"/>
        <v>☓</v>
      </c>
      <c r="T159" s="35" t="str">
        <f t="shared" si="38"/>
        <v>☓</v>
      </c>
      <c r="U159" s="14">
        <f t="shared" si="43"/>
        <v>0</v>
      </c>
      <c r="V159" s="8">
        <f t="shared" si="39"/>
        <v>0</v>
      </c>
      <c r="W159" s="8">
        <f t="shared" si="40"/>
        <v>0</v>
      </c>
      <c r="X159" s="8">
        <f t="shared" si="41"/>
        <v>0</v>
      </c>
      <c r="Y159" s="8">
        <f t="shared" si="42"/>
        <v>0</v>
      </c>
    </row>
    <row r="160" spans="1:25" ht="14.25">
      <c r="A160" s="39">
        <v>177</v>
      </c>
      <c r="B160" s="62"/>
      <c r="C160" s="44"/>
      <c r="D160" s="44"/>
      <c r="E160" s="17"/>
      <c r="F160" s="60"/>
      <c r="G160" s="44"/>
      <c r="H160" s="89"/>
      <c r="I160" s="88"/>
      <c r="J160" s="47" t="str">
        <f t="shared" si="32"/>
        <v/>
      </c>
      <c r="K160" s="47" t="str">
        <f t="shared" si="30"/>
        <v/>
      </c>
      <c r="L160" s="47" t="str">
        <f t="shared" si="31"/>
        <v/>
      </c>
      <c r="M160" s="47" t="str">
        <f>IF($J160&lt;&gt;"",IF(いんふぉ・EnneSmart利用開始申込書!$B$48="希望しない","",IF(TRIM(F160)="","未記入",T160)),IF(TRIM(F160)="","","☓"))</f>
        <v/>
      </c>
      <c r="N160" s="46"/>
      <c r="O160" s="46">
        <f t="shared" si="33"/>
        <v>0</v>
      </c>
      <c r="P160" s="46">
        <f t="shared" si="34"/>
        <v>0</v>
      </c>
      <c r="Q160" s="46">
        <f t="shared" si="35"/>
        <v>0</v>
      </c>
      <c r="R160" s="46">
        <f t="shared" si="36"/>
        <v>0</v>
      </c>
      <c r="S160" s="35" t="str">
        <f t="shared" si="37"/>
        <v>☓</v>
      </c>
      <c r="T160" s="35" t="str">
        <f t="shared" si="38"/>
        <v>☓</v>
      </c>
      <c r="U160" s="14">
        <f t="shared" si="43"/>
        <v>0</v>
      </c>
      <c r="V160" s="8">
        <f t="shared" si="39"/>
        <v>0</v>
      </c>
      <c r="W160" s="8">
        <f t="shared" si="40"/>
        <v>0</v>
      </c>
      <c r="X160" s="8">
        <f t="shared" si="41"/>
        <v>0</v>
      </c>
      <c r="Y160" s="8">
        <f t="shared" si="42"/>
        <v>0</v>
      </c>
    </row>
    <row r="161" spans="1:25" ht="14.25">
      <c r="A161" s="39">
        <v>178</v>
      </c>
      <c r="B161" s="62"/>
      <c r="C161" s="44"/>
      <c r="D161" s="44"/>
      <c r="E161" s="17"/>
      <c r="F161" s="60"/>
      <c r="G161" s="44"/>
      <c r="H161" s="89"/>
      <c r="I161" s="88"/>
      <c r="J161" s="47" t="str">
        <f t="shared" si="32"/>
        <v/>
      </c>
      <c r="K161" s="47" t="str">
        <f t="shared" si="30"/>
        <v/>
      </c>
      <c r="L161" s="47" t="str">
        <f t="shared" si="31"/>
        <v/>
      </c>
      <c r="M161" s="47" t="str">
        <f>IF($J161&lt;&gt;"",IF(いんふぉ・EnneSmart利用開始申込書!$B$48="希望しない","",IF(TRIM(F161)="","未記入",T161)),IF(TRIM(F161)="","","☓"))</f>
        <v/>
      </c>
      <c r="N161" s="46"/>
      <c r="O161" s="46">
        <f t="shared" si="33"/>
        <v>0</v>
      </c>
      <c r="P161" s="46">
        <f t="shared" si="34"/>
        <v>0</v>
      </c>
      <c r="Q161" s="46">
        <f t="shared" si="35"/>
        <v>0</v>
      </c>
      <c r="R161" s="46">
        <f t="shared" si="36"/>
        <v>0</v>
      </c>
      <c r="S161" s="35" t="str">
        <f t="shared" si="37"/>
        <v>☓</v>
      </c>
      <c r="T161" s="35" t="str">
        <f t="shared" si="38"/>
        <v>☓</v>
      </c>
      <c r="U161" s="14">
        <f t="shared" si="43"/>
        <v>0</v>
      </c>
      <c r="V161" s="8">
        <f t="shared" si="39"/>
        <v>0</v>
      </c>
      <c r="W161" s="8">
        <f t="shared" si="40"/>
        <v>0</v>
      </c>
      <c r="X161" s="8">
        <f t="shared" si="41"/>
        <v>0</v>
      </c>
      <c r="Y161" s="8">
        <f t="shared" si="42"/>
        <v>0</v>
      </c>
    </row>
    <row r="162" spans="1:25" ht="14.25">
      <c r="A162" s="39">
        <v>179</v>
      </c>
      <c r="B162" s="62"/>
      <c r="C162" s="44"/>
      <c r="D162" s="44"/>
      <c r="E162" s="17"/>
      <c r="F162" s="60"/>
      <c r="G162" s="44"/>
      <c r="H162" s="89"/>
      <c r="I162" s="88"/>
      <c r="J162" s="47" t="str">
        <f t="shared" si="32"/>
        <v/>
      </c>
      <c r="K162" s="47" t="str">
        <f t="shared" si="30"/>
        <v/>
      </c>
      <c r="L162" s="47" t="str">
        <f t="shared" si="31"/>
        <v/>
      </c>
      <c r="M162" s="47" t="str">
        <f>IF($J162&lt;&gt;"",IF(いんふぉ・EnneSmart利用開始申込書!$B$48="希望しない","",IF(TRIM(F162)="","未記入",T162)),IF(TRIM(F162)="","","☓"))</f>
        <v/>
      </c>
      <c r="N162" s="46"/>
      <c r="O162" s="46">
        <f t="shared" si="33"/>
        <v>0</v>
      </c>
      <c r="P162" s="46">
        <f t="shared" si="34"/>
        <v>0</v>
      </c>
      <c r="Q162" s="46">
        <f t="shared" si="35"/>
        <v>0</v>
      </c>
      <c r="R162" s="46">
        <f t="shared" si="36"/>
        <v>0</v>
      </c>
      <c r="S162" s="35" t="str">
        <f t="shared" si="37"/>
        <v>☓</v>
      </c>
      <c r="T162" s="35" t="str">
        <f t="shared" si="38"/>
        <v>☓</v>
      </c>
      <c r="U162" s="14">
        <f t="shared" si="43"/>
        <v>0</v>
      </c>
      <c r="V162" s="8">
        <f t="shared" si="39"/>
        <v>0</v>
      </c>
      <c r="W162" s="8">
        <f t="shared" si="40"/>
        <v>0</v>
      </c>
      <c r="X162" s="8">
        <f t="shared" si="41"/>
        <v>0</v>
      </c>
      <c r="Y162" s="8">
        <f t="shared" si="42"/>
        <v>0</v>
      </c>
    </row>
    <row r="163" spans="1:25" ht="14.25">
      <c r="A163" s="39">
        <v>180</v>
      </c>
      <c r="B163" s="62"/>
      <c r="C163" s="44"/>
      <c r="D163" s="44"/>
      <c r="E163" s="17"/>
      <c r="F163" s="60"/>
      <c r="G163" s="44"/>
      <c r="H163" s="89"/>
      <c r="I163" s="88"/>
      <c r="J163" s="47" t="str">
        <f t="shared" si="32"/>
        <v/>
      </c>
      <c r="K163" s="47" t="str">
        <f t="shared" si="30"/>
        <v/>
      </c>
      <c r="L163" s="47" t="str">
        <f t="shared" si="31"/>
        <v/>
      </c>
      <c r="M163" s="47" t="str">
        <f>IF($J163&lt;&gt;"",IF(いんふぉ・EnneSmart利用開始申込書!$B$48="希望しない","",IF(TRIM(F163)="","未記入",T163)),IF(TRIM(F163)="","","☓"))</f>
        <v/>
      </c>
      <c r="N163" s="46"/>
      <c r="O163" s="46">
        <f t="shared" si="33"/>
        <v>0</v>
      </c>
      <c r="P163" s="46">
        <f t="shared" si="34"/>
        <v>0</v>
      </c>
      <c r="Q163" s="46">
        <f t="shared" si="35"/>
        <v>0</v>
      </c>
      <c r="R163" s="46">
        <f t="shared" si="36"/>
        <v>0</v>
      </c>
      <c r="S163" s="35" t="str">
        <f t="shared" si="37"/>
        <v>☓</v>
      </c>
      <c r="T163" s="35" t="str">
        <f t="shared" si="38"/>
        <v>☓</v>
      </c>
      <c r="U163" s="14">
        <f t="shared" si="43"/>
        <v>0</v>
      </c>
      <c r="V163" s="8">
        <f t="shared" si="39"/>
        <v>0</v>
      </c>
      <c r="W163" s="8">
        <f t="shared" si="40"/>
        <v>0</v>
      </c>
      <c r="X163" s="8">
        <f t="shared" si="41"/>
        <v>0</v>
      </c>
      <c r="Y163" s="8">
        <f t="shared" si="42"/>
        <v>0</v>
      </c>
    </row>
    <row r="164" spans="1:25" ht="14.25">
      <c r="A164" s="39">
        <v>181</v>
      </c>
      <c r="B164" s="62"/>
      <c r="C164" s="44"/>
      <c r="D164" s="44"/>
      <c r="E164" s="17"/>
      <c r="F164" s="60"/>
      <c r="G164" s="44"/>
      <c r="H164" s="89"/>
      <c r="I164" s="88"/>
      <c r="J164" s="47" t="str">
        <f t="shared" si="32"/>
        <v/>
      </c>
      <c r="K164" s="47" t="str">
        <f t="shared" si="30"/>
        <v/>
      </c>
      <c r="L164" s="47" t="str">
        <f t="shared" si="31"/>
        <v/>
      </c>
      <c r="M164" s="47" t="str">
        <f>IF($J164&lt;&gt;"",IF(いんふぉ・EnneSmart利用開始申込書!$B$48="希望しない","",IF(TRIM(F164)="","未記入",T164)),IF(TRIM(F164)="","","☓"))</f>
        <v/>
      </c>
      <c r="N164" s="46"/>
      <c r="O164" s="46">
        <f t="shared" si="33"/>
        <v>0</v>
      </c>
      <c r="P164" s="46">
        <f t="shared" si="34"/>
        <v>0</v>
      </c>
      <c r="Q164" s="46">
        <f t="shared" si="35"/>
        <v>0</v>
      </c>
      <c r="R164" s="46">
        <f t="shared" si="36"/>
        <v>0</v>
      </c>
      <c r="S164" s="35" t="str">
        <f t="shared" si="37"/>
        <v>☓</v>
      </c>
      <c r="T164" s="35" t="str">
        <f t="shared" si="38"/>
        <v>☓</v>
      </c>
      <c r="U164" s="14">
        <f t="shared" si="43"/>
        <v>0</v>
      </c>
      <c r="V164" s="8">
        <f t="shared" si="39"/>
        <v>0</v>
      </c>
      <c r="W164" s="8">
        <f t="shared" si="40"/>
        <v>0</v>
      </c>
      <c r="X164" s="8">
        <f t="shared" si="41"/>
        <v>0</v>
      </c>
      <c r="Y164" s="8">
        <f t="shared" si="42"/>
        <v>0</v>
      </c>
    </row>
    <row r="165" spans="1:25" ht="14.25">
      <c r="A165" s="39">
        <v>182</v>
      </c>
      <c r="B165" s="62"/>
      <c r="C165" s="44"/>
      <c r="D165" s="44"/>
      <c r="E165" s="17"/>
      <c r="F165" s="60"/>
      <c r="G165" s="44"/>
      <c r="H165" s="89"/>
      <c r="I165" s="88"/>
      <c r="J165" s="47" t="str">
        <f t="shared" si="32"/>
        <v/>
      </c>
      <c r="K165" s="47" t="str">
        <f t="shared" si="30"/>
        <v/>
      </c>
      <c r="L165" s="47" t="str">
        <f t="shared" si="31"/>
        <v/>
      </c>
      <c r="M165" s="47" t="str">
        <f>IF($J165&lt;&gt;"",IF(いんふぉ・EnneSmart利用開始申込書!$B$48="希望しない","",IF(TRIM(F165)="","未記入",T165)),IF(TRIM(F165)="","","☓"))</f>
        <v/>
      </c>
      <c r="N165" s="46"/>
      <c r="O165" s="46">
        <f t="shared" si="33"/>
        <v>0</v>
      </c>
      <c r="P165" s="46">
        <f t="shared" si="34"/>
        <v>0</v>
      </c>
      <c r="Q165" s="46">
        <f t="shared" si="35"/>
        <v>0</v>
      </c>
      <c r="R165" s="46">
        <f t="shared" si="36"/>
        <v>0</v>
      </c>
      <c r="S165" s="35" t="str">
        <f t="shared" si="37"/>
        <v>☓</v>
      </c>
      <c r="T165" s="35" t="str">
        <f t="shared" si="38"/>
        <v>☓</v>
      </c>
      <c r="U165" s="14">
        <f t="shared" si="43"/>
        <v>0</v>
      </c>
      <c r="V165" s="8">
        <f t="shared" si="39"/>
        <v>0</v>
      </c>
      <c r="W165" s="8">
        <f t="shared" si="40"/>
        <v>0</v>
      </c>
      <c r="X165" s="8">
        <f t="shared" si="41"/>
        <v>0</v>
      </c>
      <c r="Y165" s="8">
        <f t="shared" si="42"/>
        <v>0</v>
      </c>
    </row>
    <row r="166" spans="1:25" ht="14.25">
      <c r="A166" s="39">
        <v>183</v>
      </c>
      <c r="B166" s="62"/>
      <c r="C166" s="44"/>
      <c r="D166" s="44"/>
      <c r="E166" s="17"/>
      <c r="F166" s="60"/>
      <c r="G166" s="44"/>
      <c r="H166" s="89"/>
      <c r="I166" s="88"/>
      <c r="J166" s="47" t="str">
        <f t="shared" si="32"/>
        <v/>
      </c>
      <c r="K166" s="47" t="str">
        <f t="shared" si="30"/>
        <v/>
      </c>
      <c r="L166" s="47" t="str">
        <f t="shared" si="31"/>
        <v/>
      </c>
      <c r="M166" s="47" t="str">
        <f>IF($J166&lt;&gt;"",IF(いんふぉ・EnneSmart利用開始申込書!$B$48="希望しない","",IF(TRIM(F166)="","未記入",T166)),IF(TRIM(F166)="","","☓"))</f>
        <v/>
      </c>
      <c r="N166" s="46"/>
      <c r="O166" s="46">
        <f t="shared" si="33"/>
        <v>0</v>
      </c>
      <c r="P166" s="46">
        <f t="shared" si="34"/>
        <v>0</v>
      </c>
      <c r="Q166" s="46">
        <f t="shared" si="35"/>
        <v>0</v>
      </c>
      <c r="R166" s="46">
        <f t="shared" si="36"/>
        <v>0</v>
      </c>
      <c r="S166" s="35" t="str">
        <f t="shared" si="37"/>
        <v>☓</v>
      </c>
      <c r="T166" s="35" t="str">
        <f t="shared" si="38"/>
        <v>☓</v>
      </c>
      <c r="U166" s="14">
        <f t="shared" si="43"/>
        <v>0</v>
      </c>
      <c r="V166" s="8">
        <f t="shared" si="39"/>
        <v>0</v>
      </c>
      <c r="W166" s="8">
        <f t="shared" si="40"/>
        <v>0</v>
      </c>
      <c r="X166" s="8">
        <f t="shared" si="41"/>
        <v>0</v>
      </c>
      <c r="Y166" s="8">
        <f t="shared" si="42"/>
        <v>0</v>
      </c>
    </row>
    <row r="167" spans="1:25" ht="14.25">
      <c r="A167" s="39">
        <v>184</v>
      </c>
      <c r="B167" s="62"/>
      <c r="C167" s="44"/>
      <c r="D167" s="44"/>
      <c r="E167" s="17"/>
      <c r="F167" s="60"/>
      <c r="G167" s="44"/>
      <c r="H167" s="89"/>
      <c r="I167" s="88"/>
      <c r="J167" s="47" t="str">
        <f t="shared" si="32"/>
        <v/>
      </c>
      <c r="K167" s="47" t="str">
        <f t="shared" si="30"/>
        <v/>
      </c>
      <c r="L167" s="47" t="str">
        <f t="shared" si="31"/>
        <v/>
      </c>
      <c r="M167" s="47" t="str">
        <f>IF($J167&lt;&gt;"",IF(いんふぉ・EnneSmart利用開始申込書!$B$48="希望しない","",IF(TRIM(F167)="","未記入",T167)),IF(TRIM(F167)="","","☓"))</f>
        <v/>
      </c>
      <c r="N167" s="46"/>
      <c r="O167" s="46">
        <f t="shared" si="33"/>
        <v>0</v>
      </c>
      <c r="P167" s="46">
        <f t="shared" si="34"/>
        <v>0</v>
      </c>
      <c r="Q167" s="46">
        <f t="shared" si="35"/>
        <v>0</v>
      </c>
      <c r="R167" s="46">
        <f t="shared" si="36"/>
        <v>0</v>
      </c>
      <c r="S167" s="35" t="str">
        <f t="shared" si="37"/>
        <v>☓</v>
      </c>
      <c r="T167" s="35" t="str">
        <f t="shared" si="38"/>
        <v>☓</v>
      </c>
      <c r="U167" s="14">
        <f t="shared" si="43"/>
        <v>0</v>
      </c>
      <c r="V167" s="8">
        <f t="shared" si="39"/>
        <v>0</v>
      </c>
      <c r="W167" s="8">
        <f t="shared" si="40"/>
        <v>0</v>
      </c>
      <c r="X167" s="8">
        <f t="shared" si="41"/>
        <v>0</v>
      </c>
      <c r="Y167" s="8">
        <f t="shared" si="42"/>
        <v>0</v>
      </c>
    </row>
    <row r="168" spans="1:25" ht="14.25">
      <c r="A168" s="39">
        <v>185</v>
      </c>
      <c r="B168" s="62"/>
      <c r="C168" s="44"/>
      <c r="D168" s="44"/>
      <c r="E168" s="17"/>
      <c r="F168" s="60"/>
      <c r="G168" s="44"/>
      <c r="H168" s="89"/>
      <c r="I168" s="88"/>
      <c r="J168" s="47" t="str">
        <f t="shared" si="32"/>
        <v/>
      </c>
      <c r="K168" s="47" t="str">
        <f t="shared" si="30"/>
        <v/>
      </c>
      <c r="L168" s="47" t="str">
        <f t="shared" si="31"/>
        <v/>
      </c>
      <c r="M168" s="47" t="str">
        <f>IF($J168&lt;&gt;"",IF(いんふぉ・EnneSmart利用開始申込書!$B$48="希望しない","",IF(TRIM(F168)="","未記入",T168)),IF(TRIM(F168)="","","☓"))</f>
        <v/>
      </c>
      <c r="N168" s="46"/>
      <c r="O168" s="46">
        <f t="shared" si="33"/>
        <v>0</v>
      </c>
      <c r="P168" s="46">
        <f t="shared" si="34"/>
        <v>0</v>
      </c>
      <c r="Q168" s="46">
        <f t="shared" si="35"/>
        <v>0</v>
      </c>
      <c r="R168" s="46">
        <f t="shared" si="36"/>
        <v>0</v>
      </c>
      <c r="S168" s="35" t="str">
        <f t="shared" si="37"/>
        <v>☓</v>
      </c>
      <c r="T168" s="35" t="str">
        <f t="shared" si="38"/>
        <v>☓</v>
      </c>
      <c r="U168" s="14">
        <f t="shared" si="43"/>
        <v>0</v>
      </c>
      <c r="V168" s="8">
        <f t="shared" si="39"/>
        <v>0</v>
      </c>
      <c r="W168" s="8">
        <f t="shared" si="40"/>
        <v>0</v>
      </c>
      <c r="X168" s="8">
        <f t="shared" si="41"/>
        <v>0</v>
      </c>
      <c r="Y168" s="8">
        <f t="shared" si="42"/>
        <v>0</v>
      </c>
    </row>
    <row r="169" spans="1:25" ht="14.25">
      <c r="A169" s="39">
        <v>186</v>
      </c>
      <c r="B169" s="62"/>
      <c r="C169" s="44"/>
      <c r="D169" s="44"/>
      <c r="E169" s="17"/>
      <c r="F169" s="60"/>
      <c r="G169" s="44"/>
      <c r="H169" s="89"/>
      <c r="I169" s="88"/>
      <c r="J169" s="47" t="str">
        <f t="shared" si="32"/>
        <v/>
      </c>
      <c r="K169" s="47" t="str">
        <f t="shared" si="30"/>
        <v/>
      </c>
      <c r="L169" s="47" t="str">
        <f t="shared" si="31"/>
        <v/>
      </c>
      <c r="M169" s="47" t="str">
        <f>IF($J169&lt;&gt;"",IF(いんふぉ・EnneSmart利用開始申込書!$B$48="希望しない","",IF(TRIM(F169)="","未記入",T169)),IF(TRIM(F169)="","","☓"))</f>
        <v/>
      </c>
      <c r="N169" s="46"/>
      <c r="O169" s="46">
        <f t="shared" si="33"/>
        <v>0</v>
      </c>
      <c r="P169" s="46">
        <f t="shared" si="34"/>
        <v>0</v>
      </c>
      <c r="Q169" s="46">
        <f t="shared" si="35"/>
        <v>0</v>
      </c>
      <c r="R169" s="46">
        <f t="shared" si="36"/>
        <v>0</v>
      </c>
      <c r="S169" s="35" t="str">
        <f t="shared" si="37"/>
        <v>☓</v>
      </c>
      <c r="T169" s="35" t="str">
        <f t="shared" si="38"/>
        <v>☓</v>
      </c>
      <c r="U169" s="14">
        <f t="shared" si="43"/>
        <v>0</v>
      </c>
      <c r="V169" s="8">
        <f t="shared" si="39"/>
        <v>0</v>
      </c>
      <c r="W169" s="8">
        <f t="shared" si="40"/>
        <v>0</v>
      </c>
      <c r="X169" s="8">
        <f t="shared" si="41"/>
        <v>0</v>
      </c>
      <c r="Y169" s="8">
        <f t="shared" si="42"/>
        <v>0</v>
      </c>
    </row>
    <row r="170" spans="1:25" ht="14.25">
      <c r="A170" s="39">
        <v>187</v>
      </c>
      <c r="B170" s="62"/>
      <c r="C170" s="44"/>
      <c r="D170" s="44"/>
      <c r="E170" s="17"/>
      <c r="F170" s="60"/>
      <c r="G170" s="44"/>
      <c r="H170" s="89"/>
      <c r="I170" s="88"/>
      <c r="J170" s="47" t="str">
        <f t="shared" si="32"/>
        <v/>
      </c>
      <c r="K170" s="47" t="str">
        <f t="shared" si="30"/>
        <v/>
      </c>
      <c r="L170" s="47" t="str">
        <f t="shared" si="31"/>
        <v/>
      </c>
      <c r="M170" s="47" t="str">
        <f>IF($J170&lt;&gt;"",IF(いんふぉ・EnneSmart利用開始申込書!$B$48="希望しない","",IF(TRIM(F170)="","未記入",T170)),IF(TRIM(F170)="","","☓"))</f>
        <v/>
      </c>
      <c r="N170" s="46"/>
      <c r="O170" s="46">
        <f t="shared" si="33"/>
        <v>0</v>
      </c>
      <c r="P170" s="46">
        <f t="shared" si="34"/>
        <v>0</v>
      </c>
      <c r="Q170" s="46">
        <f t="shared" si="35"/>
        <v>0</v>
      </c>
      <c r="R170" s="46">
        <f t="shared" si="36"/>
        <v>0</v>
      </c>
      <c r="S170" s="35" t="str">
        <f t="shared" si="37"/>
        <v>☓</v>
      </c>
      <c r="T170" s="35" t="str">
        <f t="shared" si="38"/>
        <v>☓</v>
      </c>
      <c r="U170" s="14">
        <f t="shared" si="43"/>
        <v>0</v>
      </c>
      <c r="V170" s="8">
        <f t="shared" si="39"/>
        <v>0</v>
      </c>
      <c r="W170" s="8">
        <f t="shared" si="40"/>
        <v>0</v>
      </c>
      <c r="X170" s="8">
        <f t="shared" si="41"/>
        <v>0</v>
      </c>
      <c r="Y170" s="8">
        <f t="shared" si="42"/>
        <v>0</v>
      </c>
    </row>
    <row r="171" spans="1:25" ht="14.25">
      <c r="A171" s="39">
        <v>188</v>
      </c>
      <c r="B171" s="62"/>
      <c r="C171" s="44"/>
      <c r="D171" s="44"/>
      <c r="E171" s="17"/>
      <c r="F171" s="60"/>
      <c r="G171" s="44"/>
      <c r="H171" s="89"/>
      <c r="I171" s="88"/>
      <c r="J171" s="47" t="str">
        <f t="shared" si="32"/>
        <v/>
      </c>
      <c r="K171" s="47" t="str">
        <f t="shared" si="30"/>
        <v/>
      </c>
      <c r="L171" s="47" t="str">
        <f t="shared" si="31"/>
        <v/>
      </c>
      <c r="M171" s="47" t="str">
        <f>IF($J171&lt;&gt;"",IF(いんふぉ・EnneSmart利用開始申込書!$B$48="希望しない","",IF(TRIM(F171)="","未記入",T171)),IF(TRIM(F171)="","","☓"))</f>
        <v/>
      </c>
      <c r="N171" s="46"/>
      <c r="O171" s="46">
        <f t="shared" si="33"/>
        <v>0</v>
      </c>
      <c r="P171" s="46">
        <f t="shared" si="34"/>
        <v>0</v>
      </c>
      <c r="Q171" s="46">
        <f t="shared" si="35"/>
        <v>0</v>
      </c>
      <c r="R171" s="46">
        <f t="shared" si="36"/>
        <v>0</v>
      </c>
      <c r="S171" s="35" t="str">
        <f t="shared" si="37"/>
        <v>☓</v>
      </c>
      <c r="T171" s="35" t="str">
        <f t="shared" si="38"/>
        <v>☓</v>
      </c>
      <c r="U171" s="14">
        <f t="shared" si="43"/>
        <v>0</v>
      </c>
      <c r="V171" s="8">
        <f t="shared" si="39"/>
        <v>0</v>
      </c>
      <c r="W171" s="8">
        <f t="shared" si="40"/>
        <v>0</v>
      </c>
      <c r="X171" s="8">
        <f t="shared" si="41"/>
        <v>0</v>
      </c>
      <c r="Y171" s="8">
        <f t="shared" si="42"/>
        <v>0</v>
      </c>
    </row>
    <row r="172" spans="1:25" ht="14.25">
      <c r="A172" s="39">
        <v>189</v>
      </c>
      <c r="B172" s="62"/>
      <c r="C172" s="44"/>
      <c r="D172" s="44"/>
      <c r="E172" s="17"/>
      <c r="F172" s="60"/>
      <c r="G172" s="44"/>
      <c r="H172" s="89"/>
      <c r="I172" s="88"/>
      <c r="J172" s="47" t="str">
        <f t="shared" si="32"/>
        <v/>
      </c>
      <c r="K172" s="47" t="str">
        <f t="shared" si="30"/>
        <v/>
      </c>
      <c r="L172" s="47" t="str">
        <f t="shared" si="31"/>
        <v/>
      </c>
      <c r="M172" s="47" t="str">
        <f>IF($J172&lt;&gt;"",IF(いんふぉ・EnneSmart利用開始申込書!$B$48="希望しない","",IF(TRIM(F172)="","未記入",T172)),IF(TRIM(F172)="","","☓"))</f>
        <v/>
      </c>
      <c r="N172" s="46"/>
      <c r="O172" s="46">
        <f t="shared" si="33"/>
        <v>0</v>
      </c>
      <c r="P172" s="46">
        <f t="shared" si="34"/>
        <v>0</v>
      </c>
      <c r="Q172" s="46">
        <f t="shared" si="35"/>
        <v>0</v>
      </c>
      <c r="R172" s="46">
        <f t="shared" si="36"/>
        <v>0</v>
      </c>
      <c r="S172" s="35" t="str">
        <f t="shared" si="37"/>
        <v>☓</v>
      </c>
      <c r="T172" s="35" t="str">
        <f t="shared" si="38"/>
        <v>☓</v>
      </c>
      <c r="U172" s="14">
        <f t="shared" si="43"/>
        <v>0</v>
      </c>
      <c r="V172" s="8">
        <f t="shared" si="39"/>
        <v>0</v>
      </c>
      <c r="W172" s="8">
        <f t="shared" si="40"/>
        <v>0</v>
      </c>
      <c r="X172" s="8">
        <f t="shared" si="41"/>
        <v>0</v>
      </c>
      <c r="Y172" s="8">
        <f t="shared" si="42"/>
        <v>0</v>
      </c>
    </row>
    <row r="173" spans="1:25" ht="14.25">
      <c r="A173" s="39">
        <v>190</v>
      </c>
      <c r="B173" s="62"/>
      <c r="C173" s="44"/>
      <c r="D173" s="44"/>
      <c r="E173" s="17"/>
      <c r="F173" s="60"/>
      <c r="G173" s="44"/>
      <c r="H173" s="89"/>
      <c r="I173" s="88"/>
      <c r="J173" s="47" t="str">
        <f t="shared" si="32"/>
        <v/>
      </c>
      <c r="K173" s="47" t="str">
        <f t="shared" si="30"/>
        <v/>
      </c>
      <c r="L173" s="47" t="str">
        <f t="shared" si="31"/>
        <v/>
      </c>
      <c r="M173" s="47" t="str">
        <f>IF($J173&lt;&gt;"",IF(いんふぉ・EnneSmart利用開始申込書!$B$48="希望しない","",IF(TRIM(F173)="","未記入",T173)),IF(TRIM(F173)="","","☓"))</f>
        <v/>
      </c>
      <c r="N173" s="46"/>
      <c r="O173" s="46">
        <f t="shared" si="33"/>
        <v>0</v>
      </c>
      <c r="P173" s="46">
        <f t="shared" si="34"/>
        <v>0</v>
      </c>
      <c r="Q173" s="46">
        <f t="shared" si="35"/>
        <v>0</v>
      </c>
      <c r="R173" s="46">
        <f t="shared" si="36"/>
        <v>0</v>
      </c>
      <c r="S173" s="35" t="str">
        <f t="shared" si="37"/>
        <v>☓</v>
      </c>
      <c r="T173" s="35" t="str">
        <f t="shared" si="38"/>
        <v>☓</v>
      </c>
      <c r="U173" s="14">
        <f t="shared" si="43"/>
        <v>0</v>
      </c>
      <c r="V173" s="8">
        <f t="shared" si="39"/>
        <v>0</v>
      </c>
      <c r="W173" s="8">
        <f t="shared" si="40"/>
        <v>0</v>
      </c>
      <c r="X173" s="8">
        <f t="shared" si="41"/>
        <v>0</v>
      </c>
      <c r="Y173" s="8">
        <f t="shared" si="42"/>
        <v>0</v>
      </c>
    </row>
    <row r="174" spans="1:25" ht="14.25">
      <c r="A174" s="39">
        <v>191</v>
      </c>
      <c r="B174" s="62"/>
      <c r="C174" s="44"/>
      <c r="D174" s="44"/>
      <c r="E174" s="17"/>
      <c r="F174" s="60"/>
      <c r="G174" s="44"/>
      <c r="H174" s="89"/>
      <c r="I174" s="88"/>
      <c r="J174" s="47" t="str">
        <f t="shared" si="32"/>
        <v/>
      </c>
      <c r="K174" s="47" t="str">
        <f t="shared" si="30"/>
        <v/>
      </c>
      <c r="L174" s="47" t="str">
        <f t="shared" si="31"/>
        <v/>
      </c>
      <c r="M174" s="47" t="str">
        <f>IF($J174&lt;&gt;"",IF(いんふぉ・EnneSmart利用開始申込書!$B$48="希望しない","",IF(TRIM(F174)="","未記入",T174)),IF(TRIM(F174)="","","☓"))</f>
        <v/>
      </c>
      <c r="N174" s="46"/>
      <c r="O174" s="46">
        <f t="shared" si="33"/>
        <v>0</v>
      </c>
      <c r="P174" s="46">
        <f t="shared" si="34"/>
        <v>0</v>
      </c>
      <c r="Q174" s="46">
        <f t="shared" si="35"/>
        <v>0</v>
      </c>
      <c r="R174" s="46">
        <f t="shared" si="36"/>
        <v>0</v>
      </c>
      <c r="S174" s="35" t="str">
        <f t="shared" si="37"/>
        <v>☓</v>
      </c>
      <c r="T174" s="35" t="str">
        <f t="shared" si="38"/>
        <v>☓</v>
      </c>
      <c r="U174" s="14">
        <f t="shared" si="43"/>
        <v>0</v>
      </c>
      <c r="V174" s="8">
        <f t="shared" si="39"/>
        <v>0</v>
      </c>
      <c r="W174" s="8">
        <f t="shared" si="40"/>
        <v>0</v>
      </c>
      <c r="X174" s="8">
        <f t="shared" si="41"/>
        <v>0</v>
      </c>
      <c r="Y174" s="8">
        <f t="shared" si="42"/>
        <v>0</v>
      </c>
    </row>
    <row r="175" spans="1:25" ht="14.25">
      <c r="A175" s="39">
        <v>192</v>
      </c>
      <c r="B175" s="62"/>
      <c r="C175" s="44"/>
      <c r="D175" s="44"/>
      <c r="E175" s="17"/>
      <c r="F175" s="60"/>
      <c r="G175" s="44"/>
      <c r="H175" s="89"/>
      <c r="I175" s="88"/>
      <c r="J175" s="47" t="str">
        <f t="shared" si="32"/>
        <v/>
      </c>
      <c r="K175" s="47" t="str">
        <f t="shared" si="30"/>
        <v/>
      </c>
      <c r="L175" s="47" t="str">
        <f t="shared" si="31"/>
        <v/>
      </c>
      <c r="M175" s="47" t="str">
        <f>IF($J175&lt;&gt;"",IF(いんふぉ・EnneSmart利用開始申込書!$B$48="希望しない","",IF(TRIM(F175)="","未記入",T175)),IF(TRIM(F175)="","","☓"))</f>
        <v/>
      </c>
      <c r="N175" s="46"/>
      <c r="O175" s="46">
        <f t="shared" si="33"/>
        <v>0</v>
      </c>
      <c r="P175" s="46">
        <f t="shared" si="34"/>
        <v>0</v>
      </c>
      <c r="Q175" s="46">
        <f t="shared" si="35"/>
        <v>0</v>
      </c>
      <c r="R175" s="46">
        <f t="shared" si="36"/>
        <v>0</v>
      </c>
      <c r="S175" s="35" t="str">
        <f t="shared" si="37"/>
        <v>☓</v>
      </c>
      <c r="T175" s="35" t="str">
        <f t="shared" si="38"/>
        <v>☓</v>
      </c>
      <c r="U175" s="14">
        <f t="shared" si="43"/>
        <v>0</v>
      </c>
      <c r="V175" s="8">
        <f t="shared" si="39"/>
        <v>0</v>
      </c>
      <c r="W175" s="8">
        <f t="shared" si="40"/>
        <v>0</v>
      </c>
      <c r="X175" s="8">
        <f t="shared" si="41"/>
        <v>0</v>
      </c>
      <c r="Y175" s="8">
        <f t="shared" si="42"/>
        <v>0</v>
      </c>
    </row>
    <row r="176" spans="1:25" ht="14.25">
      <c r="A176" s="39">
        <v>193</v>
      </c>
      <c r="B176" s="62"/>
      <c r="C176" s="44"/>
      <c r="D176" s="44"/>
      <c r="E176" s="17"/>
      <c r="F176" s="60"/>
      <c r="G176" s="44"/>
      <c r="H176" s="89"/>
      <c r="I176" s="88"/>
      <c r="J176" s="47" t="str">
        <f t="shared" si="32"/>
        <v/>
      </c>
      <c r="K176" s="47" t="str">
        <f t="shared" si="30"/>
        <v/>
      </c>
      <c r="L176" s="47" t="str">
        <f t="shared" si="31"/>
        <v/>
      </c>
      <c r="M176" s="47" t="str">
        <f>IF($J176&lt;&gt;"",IF(いんふぉ・EnneSmart利用開始申込書!$B$48="希望しない","",IF(TRIM(F176)="","未記入",T176)),IF(TRIM(F176)="","","☓"))</f>
        <v/>
      </c>
      <c r="N176" s="46"/>
      <c r="O176" s="46">
        <f t="shared" si="33"/>
        <v>0</v>
      </c>
      <c r="P176" s="46">
        <f t="shared" si="34"/>
        <v>0</v>
      </c>
      <c r="Q176" s="46">
        <f t="shared" si="35"/>
        <v>0</v>
      </c>
      <c r="R176" s="46">
        <f t="shared" si="36"/>
        <v>0</v>
      </c>
      <c r="S176" s="35" t="str">
        <f t="shared" si="37"/>
        <v>☓</v>
      </c>
      <c r="T176" s="35" t="str">
        <f t="shared" si="38"/>
        <v>☓</v>
      </c>
      <c r="U176" s="14">
        <f t="shared" si="43"/>
        <v>0</v>
      </c>
      <c r="V176" s="8">
        <f t="shared" si="39"/>
        <v>0</v>
      </c>
      <c r="W176" s="8">
        <f t="shared" si="40"/>
        <v>0</v>
      </c>
      <c r="X176" s="8">
        <f t="shared" si="41"/>
        <v>0</v>
      </c>
      <c r="Y176" s="8">
        <f t="shared" si="42"/>
        <v>0</v>
      </c>
    </row>
    <row r="177" spans="1:25" ht="14.25">
      <c r="A177" s="39">
        <v>194</v>
      </c>
      <c r="B177" s="62"/>
      <c r="C177" s="44"/>
      <c r="D177" s="44"/>
      <c r="E177" s="17"/>
      <c r="F177" s="60"/>
      <c r="G177" s="44"/>
      <c r="H177" s="89"/>
      <c r="I177" s="88"/>
      <c r="J177" s="47" t="str">
        <f t="shared" si="32"/>
        <v/>
      </c>
      <c r="K177" s="47" t="str">
        <f t="shared" si="30"/>
        <v/>
      </c>
      <c r="L177" s="47" t="str">
        <f t="shared" si="31"/>
        <v/>
      </c>
      <c r="M177" s="47" t="str">
        <f>IF($J177&lt;&gt;"",IF(いんふぉ・EnneSmart利用開始申込書!$B$48="希望しない","",IF(TRIM(F177)="","未記入",T177)),IF(TRIM(F177)="","","☓"))</f>
        <v/>
      </c>
      <c r="N177" s="46"/>
      <c r="O177" s="46">
        <f t="shared" si="33"/>
        <v>0</v>
      </c>
      <c r="P177" s="46">
        <f t="shared" si="34"/>
        <v>0</v>
      </c>
      <c r="Q177" s="46">
        <f t="shared" si="35"/>
        <v>0</v>
      </c>
      <c r="R177" s="46">
        <f t="shared" si="36"/>
        <v>0</v>
      </c>
      <c r="S177" s="35" t="str">
        <f t="shared" si="37"/>
        <v>☓</v>
      </c>
      <c r="T177" s="35" t="str">
        <f t="shared" si="38"/>
        <v>☓</v>
      </c>
      <c r="U177" s="14">
        <f t="shared" si="43"/>
        <v>0</v>
      </c>
      <c r="V177" s="8">
        <f t="shared" si="39"/>
        <v>0</v>
      </c>
      <c r="W177" s="8">
        <f t="shared" si="40"/>
        <v>0</v>
      </c>
      <c r="X177" s="8">
        <f t="shared" si="41"/>
        <v>0</v>
      </c>
      <c r="Y177" s="8">
        <f t="shared" si="42"/>
        <v>0</v>
      </c>
    </row>
    <row r="178" spans="1:25" ht="14.25">
      <c r="A178" s="39">
        <v>195</v>
      </c>
      <c r="B178" s="62"/>
      <c r="C178" s="44"/>
      <c r="D178" s="44"/>
      <c r="E178" s="17"/>
      <c r="F178" s="60"/>
      <c r="G178" s="44"/>
      <c r="H178" s="89"/>
      <c r="I178" s="88"/>
      <c r="J178" s="47" t="str">
        <f t="shared" si="32"/>
        <v/>
      </c>
      <c r="K178" s="47" t="str">
        <f t="shared" si="30"/>
        <v/>
      </c>
      <c r="L178" s="47" t="str">
        <f t="shared" si="31"/>
        <v/>
      </c>
      <c r="M178" s="47" t="str">
        <f>IF($J178&lt;&gt;"",IF(いんふぉ・EnneSmart利用開始申込書!$B$48="希望しない","",IF(TRIM(F178)="","未記入",T178)),IF(TRIM(F178)="","","☓"))</f>
        <v/>
      </c>
      <c r="N178" s="46"/>
      <c r="O178" s="46">
        <f t="shared" si="33"/>
        <v>0</v>
      </c>
      <c r="P178" s="46">
        <f t="shared" si="34"/>
        <v>0</v>
      </c>
      <c r="Q178" s="46">
        <f t="shared" si="35"/>
        <v>0</v>
      </c>
      <c r="R178" s="46">
        <f t="shared" si="36"/>
        <v>0</v>
      </c>
      <c r="S178" s="35" t="str">
        <f t="shared" si="37"/>
        <v>☓</v>
      </c>
      <c r="T178" s="35" t="str">
        <f t="shared" si="38"/>
        <v>☓</v>
      </c>
      <c r="U178" s="14">
        <f t="shared" si="43"/>
        <v>0</v>
      </c>
      <c r="V178" s="8">
        <f t="shared" si="39"/>
        <v>0</v>
      </c>
      <c r="W178" s="8">
        <f t="shared" si="40"/>
        <v>0</v>
      </c>
      <c r="X178" s="8">
        <f t="shared" si="41"/>
        <v>0</v>
      </c>
      <c r="Y178" s="8">
        <f t="shared" si="42"/>
        <v>0</v>
      </c>
    </row>
    <row r="179" spans="1:25" ht="14.25">
      <c r="A179" s="39">
        <v>196</v>
      </c>
      <c r="B179" s="62"/>
      <c r="C179" s="44"/>
      <c r="D179" s="44"/>
      <c r="E179" s="17"/>
      <c r="F179" s="60"/>
      <c r="G179" s="44"/>
      <c r="H179" s="89"/>
      <c r="I179" s="88"/>
      <c r="J179" s="47" t="str">
        <f t="shared" si="32"/>
        <v/>
      </c>
      <c r="K179" s="47" t="str">
        <f t="shared" si="30"/>
        <v/>
      </c>
      <c r="L179" s="47" t="str">
        <f t="shared" si="31"/>
        <v/>
      </c>
      <c r="M179" s="47" t="str">
        <f>IF($J179&lt;&gt;"",IF(いんふぉ・EnneSmart利用開始申込書!$B$48="希望しない","",IF(TRIM(F179)="","未記入",T179)),IF(TRIM(F179)="","","☓"))</f>
        <v/>
      </c>
      <c r="N179" s="46"/>
      <c r="O179" s="46">
        <f t="shared" si="33"/>
        <v>0</v>
      </c>
      <c r="P179" s="46">
        <f t="shared" si="34"/>
        <v>0</v>
      </c>
      <c r="Q179" s="46">
        <f t="shared" si="35"/>
        <v>0</v>
      </c>
      <c r="R179" s="46">
        <f t="shared" si="36"/>
        <v>0</v>
      </c>
      <c r="S179" s="35" t="str">
        <f t="shared" si="37"/>
        <v>☓</v>
      </c>
      <c r="T179" s="35" t="str">
        <f t="shared" si="38"/>
        <v>☓</v>
      </c>
      <c r="U179" s="14">
        <f t="shared" si="43"/>
        <v>0</v>
      </c>
      <c r="V179" s="8">
        <f t="shared" si="39"/>
        <v>0</v>
      </c>
      <c r="W179" s="8">
        <f t="shared" si="40"/>
        <v>0</v>
      </c>
      <c r="X179" s="8">
        <f t="shared" si="41"/>
        <v>0</v>
      </c>
      <c r="Y179" s="8">
        <f t="shared" si="42"/>
        <v>0</v>
      </c>
    </row>
    <row r="180" spans="1:25" ht="14.25">
      <c r="A180" s="39">
        <v>197</v>
      </c>
      <c r="B180" s="62"/>
      <c r="C180" s="44"/>
      <c r="D180" s="44"/>
      <c r="E180" s="17"/>
      <c r="F180" s="60"/>
      <c r="G180" s="44"/>
      <c r="H180" s="89"/>
      <c r="I180" s="88"/>
      <c r="J180" s="47" t="str">
        <f t="shared" si="32"/>
        <v/>
      </c>
      <c r="K180" s="47" t="str">
        <f t="shared" si="30"/>
        <v/>
      </c>
      <c r="L180" s="47" t="str">
        <f t="shared" si="31"/>
        <v/>
      </c>
      <c r="M180" s="47" t="str">
        <f>IF($J180&lt;&gt;"",IF(いんふぉ・EnneSmart利用開始申込書!$B$48="希望しない","",IF(TRIM(F180)="","未記入",T180)),IF(TRIM(F180)="","","☓"))</f>
        <v/>
      </c>
      <c r="N180" s="46"/>
      <c r="O180" s="46">
        <f t="shared" si="33"/>
        <v>0</v>
      </c>
      <c r="P180" s="46">
        <f t="shared" si="34"/>
        <v>0</v>
      </c>
      <c r="Q180" s="46">
        <f t="shared" si="35"/>
        <v>0</v>
      </c>
      <c r="R180" s="46">
        <f t="shared" si="36"/>
        <v>0</v>
      </c>
      <c r="S180" s="35" t="str">
        <f t="shared" si="37"/>
        <v>☓</v>
      </c>
      <c r="T180" s="35" t="str">
        <f t="shared" si="38"/>
        <v>☓</v>
      </c>
      <c r="U180" s="14">
        <f t="shared" si="43"/>
        <v>0</v>
      </c>
      <c r="V180" s="8">
        <f t="shared" si="39"/>
        <v>0</v>
      </c>
      <c r="W180" s="8">
        <f t="shared" si="40"/>
        <v>0</v>
      </c>
      <c r="X180" s="8">
        <f t="shared" si="41"/>
        <v>0</v>
      </c>
      <c r="Y180" s="8">
        <f t="shared" si="42"/>
        <v>0</v>
      </c>
    </row>
    <row r="181" spans="1:25" ht="14.25">
      <c r="A181" s="39">
        <v>198</v>
      </c>
      <c r="B181" s="62"/>
      <c r="C181" s="44"/>
      <c r="D181" s="44"/>
      <c r="E181" s="17"/>
      <c r="F181" s="60"/>
      <c r="G181" s="44"/>
      <c r="H181" s="89"/>
      <c r="I181" s="88"/>
      <c r="J181" s="47" t="str">
        <f t="shared" si="32"/>
        <v/>
      </c>
      <c r="K181" s="47" t="str">
        <f t="shared" si="30"/>
        <v/>
      </c>
      <c r="L181" s="47" t="str">
        <f t="shared" si="31"/>
        <v/>
      </c>
      <c r="M181" s="47" t="str">
        <f>IF($J181&lt;&gt;"",IF(いんふぉ・EnneSmart利用開始申込書!$B$48="希望しない","",IF(TRIM(F181)="","未記入",T181)),IF(TRIM(F181)="","","☓"))</f>
        <v/>
      </c>
      <c r="N181" s="46"/>
      <c r="O181" s="46">
        <f t="shared" si="33"/>
        <v>0</v>
      </c>
      <c r="P181" s="46">
        <f t="shared" si="34"/>
        <v>0</v>
      </c>
      <c r="Q181" s="46">
        <f t="shared" si="35"/>
        <v>0</v>
      </c>
      <c r="R181" s="46">
        <f t="shared" si="36"/>
        <v>0</v>
      </c>
      <c r="S181" s="35" t="str">
        <f t="shared" si="37"/>
        <v>☓</v>
      </c>
      <c r="T181" s="35" t="str">
        <f t="shared" si="38"/>
        <v>☓</v>
      </c>
      <c r="U181" s="14">
        <f t="shared" si="43"/>
        <v>0</v>
      </c>
      <c r="V181" s="8">
        <f t="shared" si="39"/>
        <v>0</v>
      </c>
      <c r="W181" s="8">
        <f t="shared" si="40"/>
        <v>0</v>
      </c>
      <c r="X181" s="8">
        <f t="shared" si="41"/>
        <v>0</v>
      </c>
      <c r="Y181" s="8">
        <f t="shared" si="42"/>
        <v>0</v>
      </c>
    </row>
    <row r="182" spans="1:25" ht="14.25">
      <c r="A182" s="39">
        <v>199</v>
      </c>
      <c r="B182" s="62"/>
      <c r="C182" s="44"/>
      <c r="D182" s="44"/>
      <c r="E182" s="17"/>
      <c r="F182" s="60"/>
      <c r="G182" s="44"/>
      <c r="H182" s="89"/>
      <c r="I182" s="88"/>
      <c r="J182" s="47" t="str">
        <f t="shared" si="32"/>
        <v/>
      </c>
      <c r="K182" s="47" t="str">
        <f t="shared" si="30"/>
        <v/>
      </c>
      <c r="L182" s="47" t="str">
        <f t="shared" si="31"/>
        <v/>
      </c>
      <c r="M182" s="47" t="str">
        <f>IF($J182&lt;&gt;"",IF(いんふぉ・EnneSmart利用開始申込書!$B$48="希望しない","",IF(TRIM(F182)="","未記入",T182)),IF(TRIM(F182)="","","☓"))</f>
        <v/>
      </c>
      <c r="N182" s="46"/>
      <c r="O182" s="46">
        <f t="shared" si="33"/>
        <v>0</v>
      </c>
      <c r="P182" s="46">
        <f t="shared" si="34"/>
        <v>0</v>
      </c>
      <c r="Q182" s="46">
        <f t="shared" si="35"/>
        <v>0</v>
      </c>
      <c r="R182" s="46">
        <f t="shared" si="36"/>
        <v>0</v>
      </c>
      <c r="S182" s="35" t="str">
        <f t="shared" si="37"/>
        <v>☓</v>
      </c>
      <c r="T182" s="35" t="str">
        <f t="shared" si="38"/>
        <v>☓</v>
      </c>
      <c r="U182" s="14">
        <f t="shared" si="43"/>
        <v>0</v>
      </c>
      <c r="V182" s="8">
        <f t="shared" si="39"/>
        <v>0</v>
      </c>
      <c r="W182" s="8">
        <f t="shared" si="40"/>
        <v>0</v>
      </c>
      <c r="X182" s="8">
        <f t="shared" si="41"/>
        <v>0</v>
      </c>
      <c r="Y182" s="8">
        <f t="shared" si="42"/>
        <v>0</v>
      </c>
    </row>
    <row r="183" spans="1:25" ht="14.25">
      <c r="A183" s="39">
        <v>200</v>
      </c>
      <c r="B183" s="62"/>
      <c r="C183" s="44"/>
      <c r="D183" s="44"/>
      <c r="E183" s="17"/>
      <c r="F183" s="60"/>
      <c r="G183" s="44"/>
      <c r="H183" s="89"/>
      <c r="I183" s="88"/>
      <c r="J183" s="47" t="str">
        <f t="shared" si="32"/>
        <v/>
      </c>
      <c r="K183" s="47" t="str">
        <f t="shared" si="30"/>
        <v/>
      </c>
      <c r="L183" s="47" t="str">
        <f t="shared" si="31"/>
        <v/>
      </c>
      <c r="M183" s="47" t="str">
        <f>IF($J183&lt;&gt;"",IF(いんふぉ・EnneSmart利用開始申込書!$B$48="希望しない","",IF(TRIM(F183)="","未記入",T183)),IF(TRIM(F183)="","","☓"))</f>
        <v/>
      </c>
      <c r="N183" s="46"/>
      <c r="O183" s="46">
        <f t="shared" si="33"/>
        <v>0</v>
      </c>
      <c r="P183" s="46">
        <f t="shared" si="34"/>
        <v>0</v>
      </c>
      <c r="Q183" s="46">
        <f t="shared" si="35"/>
        <v>0</v>
      </c>
      <c r="R183" s="46">
        <f t="shared" si="36"/>
        <v>0</v>
      </c>
      <c r="S183" s="35" t="str">
        <f t="shared" si="37"/>
        <v>☓</v>
      </c>
      <c r="T183" s="35" t="str">
        <f t="shared" si="38"/>
        <v>☓</v>
      </c>
      <c r="U183" s="14">
        <f t="shared" si="43"/>
        <v>0</v>
      </c>
      <c r="V183" s="8">
        <f t="shared" si="39"/>
        <v>0</v>
      </c>
      <c r="W183" s="8">
        <f t="shared" si="40"/>
        <v>0</v>
      </c>
      <c r="X183" s="8">
        <f t="shared" si="41"/>
        <v>0</v>
      </c>
      <c r="Y183" s="8">
        <f t="shared" si="42"/>
        <v>0</v>
      </c>
    </row>
    <row r="184" spans="1:25" ht="14.25">
      <c r="A184" s="39">
        <v>201</v>
      </c>
      <c r="B184" s="62"/>
      <c r="C184" s="44"/>
      <c r="D184" s="44"/>
      <c r="E184" s="17"/>
      <c r="F184" s="60"/>
      <c r="G184" s="44"/>
      <c r="H184" s="89"/>
      <c r="I184" s="88"/>
      <c r="J184" s="47" t="str">
        <f t="shared" si="32"/>
        <v/>
      </c>
      <c r="K184" s="47" t="str">
        <f t="shared" si="30"/>
        <v/>
      </c>
      <c r="L184" s="47" t="str">
        <f t="shared" si="31"/>
        <v/>
      </c>
      <c r="M184" s="47" t="str">
        <f>IF($J184&lt;&gt;"",IF(いんふぉ・EnneSmart利用開始申込書!$B$48="希望しない","",IF(TRIM(F184)="","未記入",T184)),IF(TRIM(F184)="","","☓"))</f>
        <v/>
      </c>
      <c r="N184" s="46"/>
      <c r="O184" s="46">
        <f t="shared" si="33"/>
        <v>0</v>
      </c>
      <c r="P184" s="46">
        <f t="shared" si="34"/>
        <v>0</v>
      </c>
      <c r="Q184" s="46">
        <f t="shared" si="35"/>
        <v>0</v>
      </c>
      <c r="R184" s="46">
        <f t="shared" si="36"/>
        <v>0</v>
      </c>
      <c r="S184" s="35" t="str">
        <f t="shared" si="37"/>
        <v>☓</v>
      </c>
      <c r="T184" s="35" t="str">
        <f t="shared" si="38"/>
        <v>☓</v>
      </c>
      <c r="U184" s="14">
        <f t="shared" si="43"/>
        <v>0</v>
      </c>
      <c r="V184" s="8">
        <f t="shared" si="39"/>
        <v>0</v>
      </c>
      <c r="W184" s="8">
        <f t="shared" si="40"/>
        <v>0</v>
      </c>
      <c r="X184" s="8">
        <f t="shared" si="41"/>
        <v>0</v>
      </c>
      <c r="Y184" s="8">
        <f t="shared" si="42"/>
        <v>0</v>
      </c>
    </row>
    <row r="185" spans="1:25" ht="14.25">
      <c r="A185" s="39">
        <v>202</v>
      </c>
      <c r="B185" s="62"/>
      <c r="C185" s="44"/>
      <c r="D185" s="44"/>
      <c r="E185" s="17"/>
      <c r="F185" s="60"/>
      <c r="G185" s="44"/>
      <c r="H185" s="89"/>
      <c r="I185" s="88"/>
      <c r="J185" s="47" t="str">
        <f t="shared" si="32"/>
        <v/>
      </c>
      <c r="K185" s="47" t="str">
        <f t="shared" si="30"/>
        <v/>
      </c>
      <c r="L185" s="47" t="str">
        <f t="shared" si="31"/>
        <v/>
      </c>
      <c r="M185" s="47" t="str">
        <f>IF($J185&lt;&gt;"",IF(いんふぉ・EnneSmart利用開始申込書!$B$48="希望しない","",IF(TRIM(F185)="","未記入",T185)),IF(TRIM(F185)="","","☓"))</f>
        <v/>
      </c>
      <c r="N185" s="46"/>
      <c r="O185" s="46">
        <f t="shared" si="33"/>
        <v>0</v>
      </c>
      <c r="P185" s="46">
        <f t="shared" si="34"/>
        <v>0</v>
      </c>
      <c r="Q185" s="46">
        <f t="shared" si="35"/>
        <v>0</v>
      </c>
      <c r="R185" s="46">
        <f t="shared" si="36"/>
        <v>0</v>
      </c>
      <c r="S185" s="35" t="str">
        <f t="shared" si="37"/>
        <v>☓</v>
      </c>
      <c r="T185" s="35" t="str">
        <f t="shared" si="38"/>
        <v>☓</v>
      </c>
      <c r="U185" s="14">
        <f t="shared" si="43"/>
        <v>0</v>
      </c>
      <c r="V185" s="8">
        <f t="shared" si="39"/>
        <v>0</v>
      </c>
      <c r="W185" s="8">
        <f t="shared" si="40"/>
        <v>0</v>
      </c>
      <c r="X185" s="8">
        <f t="shared" si="41"/>
        <v>0</v>
      </c>
      <c r="Y185" s="8">
        <f t="shared" si="42"/>
        <v>0</v>
      </c>
    </row>
    <row r="186" spans="1:25" ht="14.25">
      <c r="A186" s="39">
        <v>203</v>
      </c>
      <c r="B186" s="62"/>
      <c r="C186" s="44"/>
      <c r="D186" s="44"/>
      <c r="E186" s="17"/>
      <c r="F186" s="60"/>
      <c r="G186" s="44"/>
      <c r="H186" s="89"/>
      <c r="I186" s="88"/>
      <c r="J186" s="47" t="str">
        <f t="shared" si="32"/>
        <v/>
      </c>
      <c r="K186" s="47" t="str">
        <f t="shared" si="30"/>
        <v/>
      </c>
      <c r="L186" s="47" t="str">
        <f t="shared" si="31"/>
        <v/>
      </c>
      <c r="M186" s="47" t="str">
        <f>IF($J186&lt;&gt;"",IF(いんふぉ・EnneSmart利用開始申込書!$B$48="希望しない","",IF(TRIM(F186)="","未記入",T186)),IF(TRIM(F186)="","","☓"))</f>
        <v/>
      </c>
      <c r="N186" s="46"/>
      <c r="O186" s="46">
        <f t="shared" si="33"/>
        <v>0</v>
      </c>
      <c r="P186" s="46">
        <f t="shared" si="34"/>
        <v>0</v>
      </c>
      <c r="Q186" s="46">
        <f t="shared" si="35"/>
        <v>0</v>
      </c>
      <c r="R186" s="46">
        <f t="shared" si="36"/>
        <v>0</v>
      </c>
      <c r="S186" s="35" t="str">
        <f t="shared" si="37"/>
        <v>☓</v>
      </c>
      <c r="T186" s="35" t="str">
        <f t="shared" si="38"/>
        <v>☓</v>
      </c>
      <c r="U186" s="14">
        <f t="shared" si="43"/>
        <v>0</v>
      </c>
      <c r="V186" s="8">
        <f t="shared" si="39"/>
        <v>0</v>
      </c>
      <c r="W186" s="8">
        <f t="shared" si="40"/>
        <v>0</v>
      </c>
      <c r="X186" s="8">
        <f t="shared" si="41"/>
        <v>0</v>
      </c>
      <c r="Y186" s="8">
        <f t="shared" si="42"/>
        <v>0</v>
      </c>
    </row>
    <row r="187" spans="1:25" ht="14.25">
      <c r="A187" s="39">
        <v>204</v>
      </c>
      <c r="B187" s="62"/>
      <c r="C187" s="44"/>
      <c r="D187" s="44"/>
      <c r="E187" s="17"/>
      <c r="F187" s="60"/>
      <c r="G187" s="44"/>
      <c r="H187" s="89"/>
      <c r="I187" s="88"/>
      <c r="J187" s="47" t="str">
        <f t="shared" si="32"/>
        <v/>
      </c>
      <c r="K187" s="47" t="str">
        <f t="shared" si="30"/>
        <v/>
      </c>
      <c r="L187" s="47" t="str">
        <f t="shared" si="31"/>
        <v/>
      </c>
      <c r="M187" s="47" t="str">
        <f>IF($J187&lt;&gt;"",IF(いんふぉ・EnneSmart利用開始申込書!$B$48="希望しない","",IF(TRIM(F187)="","未記入",T187)),IF(TRIM(F187)="","","☓"))</f>
        <v/>
      </c>
      <c r="N187" s="46"/>
      <c r="O187" s="46">
        <f t="shared" si="33"/>
        <v>0</v>
      </c>
      <c r="P187" s="46">
        <f t="shared" si="34"/>
        <v>0</v>
      </c>
      <c r="Q187" s="46">
        <f t="shared" si="35"/>
        <v>0</v>
      </c>
      <c r="R187" s="46">
        <f t="shared" si="36"/>
        <v>0</v>
      </c>
      <c r="S187" s="35" t="str">
        <f t="shared" si="37"/>
        <v>☓</v>
      </c>
      <c r="T187" s="35" t="str">
        <f t="shared" si="38"/>
        <v>☓</v>
      </c>
      <c r="U187" s="14">
        <f t="shared" si="43"/>
        <v>0</v>
      </c>
      <c r="V187" s="8">
        <f t="shared" si="39"/>
        <v>0</v>
      </c>
      <c r="W187" s="8">
        <f t="shared" si="40"/>
        <v>0</v>
      </c>
      <c r="X187" s="8">
        <f t="shared" si="41"/>
        <v>0</v>
      </c>
      <c r="Y187" s="8">
        <f t="shared" si="42"/>
        <v>0</v>
      </c>
    </row>
    <row r="188" spans="1:25" ht="14.25">
      <c r="A188" s="39">
        <v>205</v>
      </c>
      <c r="B188" s="62"/>
      <c r="C188" s="44"/>
      <c r="D188" s="44"/>
      <c r="E188" s="17"/>
      <c r="F188" s="60"/>
      <c r="G188" s="44"/>
      <c r="H188" s="89"/>
      <c r="I188" s="88"/>
      <c r="J188" s="47" t="str">
        <f t="shared" si="32"/>
        <v/>
      </c>
      <c r="K188" s="47" t="str">
        <f t="shared" si="30"/>
        <v/>
      </c>
      <c r="L188" s="47" t="str">
        <f t="shared" si="31"/>
        <v/>
      </c>
      <c r="M188" s="47" t="str">
        <f>IF($J188&lt;&gt;"",IF(いんふぉ・EnneSmart利用開始申込書!$B$48="希望しない","",IF(TRIM(F188)="","未記入",T188)),IF(TRIM(F188)="","","☓"))</f>
        <v/>
      </c>
      <c r="N188" s="46"/>
      <c r="O188" s="46">
        <f t="shared" si="33"/>
        <v>0</v>
      </c>
      <c r="P188" s="46">
        <f t="shared" si="34"/>
        <v>0</v>
      </c>
      <c r="Q188" s="46">
        <f t="shared" si="35"/>
        <v>0</v>
      </c>
      <c r="R188" s="46">
        <f t="shared" si="36"/>
        <v>0</v>
      </c>
      <c r="S188" s="35" t="str">
        <f t="shared" si="37"/>
        <v>☓</v>
      </c>
      <c r="T188" s="35" t="str">
        <f t="shared" si="38"/>
        <v>☓</v>
      </c>
      <c r="U188" s="14">
        <f t="shared" si="43"/>
        <v>0</v>
      </c>
      <c r="V188" s="8">
        <f t="shared" si="39"/>
        <v>0</v>
      </c>
      <c r="W188" s="8">
        <f t="shared" si="40"/>
        <v>0</v>
      </c>
      <c r="X188" s="8">
        <f t="shared" si="41"/>
        <v>0</v>
      </c>
      <c r="Y188" s="8">
        <f t="shared" si="42"/>
        <v>0</v>
      </c>
    </row>
    <row r="189" spans="1:25" ht="14.25">
      <c r="A189" s="39">
        <v>206</v>
      </c>
      <c r="B189" s="62"/>
      <c r="C189" s="44"/>
      <c r="D189" s="44"/>
      <c r="E189" s="17"/>
      <c r="F189" s="60"/>
      <c r="G189" s="44"/>
      <c r="H189" s="89"/>
      <c r="I189" s="88"/>
      <c r="J189" s="47" t="str">
        <f t="shared" si="32"/>
        <v/>
      </c>
      <c r="K189" s="47" t="str">
        <f t="shared" si="30"/>
        <v/>
      </c>
      <c r="L189" s="47" t="str">
        <f t="shared" si="31"/>
        <v/>
      </c>
      <c r="M189" s="47" t="str">
        <f>IF($J189&lt;&gt;"",IF(いんふぉ・EnneSmart利用開始申込書!$B$48="希望しない","",IF(TRIM(F189)="","未記入",T189)),IF(TRIM(F189)="","","☓"))</f>
        <v/>
      </c>
      <c r="N189" s="46"/>
      <c r="O189" s="46">
        <f t="shared" si="33"/>
        <v>0</v>
      </c>
      <c r="P189" s="46">
        <f t="shared" si="34"/>
        <v>0</v>
      </c>
      <c r="Q189" s="46">
        <f t="shared" si="35"/>
        <v>0</v>
      </c>
      <c r="R189" s="46">
        <f t="shared" si="36"/>
        <v>0</v>
      </c>
      <c r="S189" s="35" t="str">
        <f t="shared" si="37"/>
        <v>☓</v>
      </c>
      <c r="T189" s="35" t="str">
        <f t="shared" si="38"/>
        <v>☓</v>
      </c>
      <c r="U189" s="14">
        <f t="shared" si="43"/>
        <v>0</v>
      </c>
      <c r="V189" s="8">
        <f t="shared" si="39"/>
        <v>0</v>
      </c>
      <c r="W189" s="8">
        <f t="shared" si="40"/>
        <v>0</v>
      </c>
      <c r="X189" s="8">
        <f t="shared" si="41"/>
        <v>0</v>
      </c>
      <c r="Y189" s="8">
        <f t="shared" si="42"/>
        <v>0</v>
      </c>
    </row>
    <row r="190" spans="1:25" ht="14.25">
      <c r="A190" s="39">
        <v>207</v>
      </c>
      <c r="B190" s="62"/>
      <c r="C190" s="44"/>
      <c r="D190" s="44"/>
      <c r="E190" s="17"/>
      <c r="F190" s="60"/>
      <c r="G190" s="44"/>
      <c r="H190" s="89"/>
      <c r="I190" s="88"/>
      <c r="J190" s="47" t="str">
        <f t="shared" si="32"/>
        <v/>
      </c>
      <c r="K190" s="47" t="str">
        <f t="shared" si="30"/>
        <v/>
      </c>
      <c r="L190" s="47" t="str">
        <f t="shared" si="31"/>
        <v/>
      </c>
      <c r="M190" s="47" t="str">
        <f>IF($J190&lt;&gt;"",IF(いんふぉ・EnneSmart利用開始申込書!$B$48="希望しない","",IF(TRIM(F190)="","未記入",T190)),IF(TRIM(F190)="","","☓"))</f>
        <v/>
      </c>
      <c r="N190" s="46"/>
      <c r="O190" s="46">
        <f t="shared" si="33"/>
        <v>0</v>
      </c>
      <c r="P190" s="46">
        <f t="shared" si="34"/>
        <v>0</v>
      </c>
      <c r="Q190" s="46">
        <f t="shared" si="35"/>
        <v>0</v>
      </c>
      <c r="R190" s="46">
        <f t="shared" si="36"/>
        <v>0</v>
      </c>
      <c r="S190" s="35" t="str">
        <f t="shared" si="37"/>
        <v>☓</v>
      </c>
      <c r="T190" s="35" t="str">
        <f t="shared" si="38"/>
        <v>☓</v>
      </c>
      <c r="U190" s="14">
        <f t="shared" si="43"/>
        <v>0</v>
      </c>
      <c r="V190" s="8">
        <f t="shared" si="39"/>
        <v>0</v>
      </c>
      <c r="W190" s="8">
        <f t="shared" si="40"/>
        <v>0</v>
      </c>
      <c r="X190" s="8">
        <f t="shared" si="41"/>
        <v>0</v>
      </c>
      <c r="Y190" s="8">
        <f t="shared" si="42"/>
        <v>0</v>
      </c>
    </row>
    <row r="191" spans="1:25" ht="14.25">
      <c r="A191" s="39">
        <v>208</v>
      </c>
      <c r="B191" s="62"/>
      <c r="C191" s="44"/>
      <c r="D191" s="44"/>
      <c r="E191" s="17"/>
      <c r="F191" s="60"/>
      <c r="G191" s="44"/>
      <c r="H191" s="89"/>
      <c r="I191" s="88"/>
      <c r="J191" s="47" t="str">
        <f t="shared" si="32"/>
        <v/>
      </c>
      <c r="K191" s="47" t="str">
        <f t="shared" si="30"/>
        <v/>
      </c>
      <c r="L191" s="47" t="str">
        <f t="shared" si="31"/>
        <v/>
      </c>
      <c r="M191" s="47" t="str">
        <f>IF($J191&lt;&gt;"",IF(いんふぉ・EnneSmart利用開始申込書!$B$48="希望しない","",IF(TRIM(F191)="","未記入",T191)),IF(TRIM(F191)="","","☓"))</f>
        <v/>
      </c>
      <c r="N191" s="46"/>
      <c r="O191" s="46">
        <f t="shared" si="33"/>
        <v>0</v>
      </c>
      <c r="P191" s="46">
        <f t="shared" si="34"/>
        <v>0</v>
      </c>
      <c r="Q191" s="46">
        <f t="shared" si="35"/>
        <v>0</v>
      </c>
      <c r="R191" s="46">
        <f t="shared" si="36"/>
        <v>0</v>
      </c>
      <c r="S191" s="35" t="str">
        <f t="shared" si="37"/>
        <v>☓</v>
      </c>
      <c r="T191" s="35" t="str">
        <f t="shared" si="38"/>
        <v>☓</v>
      </c>
      <c r="U191" s="14">
        <f t="shared" si="43"/>
        <v>0</v>
      </c>
      <c r="V191" s="8">
        <f t="shared" si="39"/>
        <v>0</v>
      </c>
      <c r="W191" s="8">
        <f t="shared" si="40"/>
        <v>0</v>
      </c>
      <c r="X191" s="8">
        <f t="shared" si="41"/>
        <v>0</v>
      </c>
      <c r="Y191" s="8">
        <f t="shared" si="42"/>
        <v>0</v>
      </c>
    </row>
    <row r="192" spans="1:25" ht="14.25">
      <c r="A192" s="39">
        <v>209</v>
      </c>
      <c r="B192" s="62"/>
      <c r="C192" s="44"/>
      <c r="D192" s="44"/>
      <c r="E192" s="17"/>
      <c r="F192" s="60"/>
      <c r="G192" s="44"/>
      <c r="H192" s="89"/>
      <c r="I192" s="88"/>
      <c r="J192" s="47" t="str">
        <f t="shared" si="32"/>
        <v/>
      </c>
      <c r="K192" s="47" t="str">
        <f t="shared" si="30"/>
        <v/>
      </c>
      <c r="L192" s="47" t="str">
        <f t="shared" si="31"/>
        <v/>
      </c>
      <c r="M192" s="47" t="str">
        <f>IF($J192&lt;&gt;"",IF(いんふぉ・EnneSmart利用開始申込書!$B$48="希望しない","",IF(TRIM(F192)="","未記入",T192)),IF(TRIM(F192)="","","☓"))</f>
        <v/>
      </c>
      <c r="N192" s="46"/>
      <c r="O192" s="46">
        <f t="shared" si="33"/>
        <v>0</v>
      </c>
      <c r="P192" s="46">
        <f t="shared" si="34"/>
        <v>0</v>
      </c>
      <c r="Q192" s="46">
        <f t="shared" si="35"/>
        <v>0</v>
      </c>
      <c r="R192" s="46">
        <f t="shared" si="36"/>
        <v>0</v>
      </c>
      <c r="S192" s="35" t="str">
        <f t="shared" si="37"/>
        <v>☓</v>
      </c>
      <c r="T192" s="35" t="str">
        <f t="shared" si="38"/>
        <v>☓</v>
      </c>
      <c r="U192" s="14">
        <f t="shared" si="43"/>
        <v>0</v>
      </c>
      <c r="V192" s="8">
        <f t="shared" si="39"/>
        <v>0</v>
      </c>
      <c r="W192" s="8">
        <f t="shared" si="40"/>
        <v>0</v>
      </c>
      <c r="X192" s="8">
        <f t="shared" si="41"/>
        <v>0</v>
      </c>
      <c r="Y192" s="8">
        <f t="shared" si="42"/>
        <v>0</v>
      </c>
    </row>
    <row r="193" spans="1:25" ht="14.25">
      <c r="A193" s="39">
        <v>210</v>
      </c>
      <c r="B193" s="62"/>
      <c r="C193" s="44"/>
      <c r="D193" s="44"/>
      <c r="E193" s="17"/>
      <c r="F193" s="60"/>
      <c r="G193" s="44"/>
      <c r="H193" s="89"/>
      <c r="I193" s="88"/>
      <c r="J193" s="47" t="str">
        <f t="shared" si="32"/>
        <v/>
      </c>
      <c r="K193" s="47" t="str">
        <f t="shared" si="30"/>
        <v/>
      </c>
      <c r="L193" s="47" t="str">
        <f t="shared" si="31"/>
        <v/>
      </c>
      <c r="M193" s="47" t="str">
        <f>IF($J193&lt;&gt;"",IF(いんふぉ・EnneSmart利用開始申込書!$B$48="希望しない","",IF(TRIM(F193)="","未記入",T193)),IF(TRIM(F193)="","","☓"))</f>
        <v/>
      </c>
      <c r="N193" s="46"/>
      <c r="O193" s="46">
        <f t="shared" si="33"/>
        <v>0</v>
      </c>
      <c r="P193" s="46">
        <f t="shared" si="34"/>
        <v>0</v>
      </c>
      <c r="Q193" s="46">
        <f t="shared" si="35"/>
        <v>0</v>
      </c>
      <c r="R193" s="46">
        <f t="shared" si="36"/>
        <v>0</v>
      </c>
      <c r="S193" s="35" t="str">
        <f t="shared" si="37"/>
        <v>☓</v>
      </c>
      <c r="T193" s="35" t="str">
        <f t="shared" si="38"/>
        <v>☓</v>
      </c>
      <c r="U193" s="14">
        <f t="shared" si="43"/>
        <v>0</v>
      </c>
      <c r="V193" s="8">
        <f t="shared" si="39"/>
        <v>0</v>
      </c>
      <c r="W193" s="8">
        <f t="shared" si="40"/>
        <v>0</v>
      </c>
      <c r="X193" s="8">
        <f t="shared" si="41"/>
        <v>0</v>
      </c>
      <c r="Y193" s="8">
        <f t="shared" si="42"/>
        <v>0</v>
      </c>
    </row>
    <row r="194" spans="1:25" ht="14.25">
      <c r="A194" s="39">
        <v>211</v>
      </c>
      <c r="B194" s="62"/>
      <c r="C194" s="44"/>
      <c r="D194" s="44"/>
      <c r="E194" s="17"/>
      <c r="F194" s="60"/>
      <c r="G194" s="44"/>
      <c r="H194" s="89"/>
      <c r="I194" s="88"/>
      <c r="J194" s="47" t="str">
        <f t="shared" si="32"/>
        <v/>
      </c>
      <c r="K194" s="47" t="str">
        <f t="shared" si="30"/>
        <v/>
      </c>
      <c r="L194" s="47" t="str">
        <f t="shared" si="31"/>
        <v/>
      </c>
      <c r="M194" s="47" t="str">
        <f>IF($J194&lt;&gt;"",IF(いんふぉ・EnneSmart利用開始申込書!$B$48="希望しない","",IF(TRIM(F194)="","未記入",T194)),IF(TRIM(F194)="","","☓"))</f>
        <v/>
      </c>
      <c r="N194" s="46"/>
      <c r="O194" s="46">
        <f t="shared" si="33"/>
        <v>0</v>
      </c>
      <c r="P194" s="46">
        <f t="shared" si="34"/>
        <v>0</v>
      </c>
      <c r="Q194" s="46">
        <f t="shared" si="35"/>
        <v>0</v>
      </c>
      <c r="R194" s="46">
        <f t="shared" si="36"/>
        <v>0</v>
      </c>
      <c r="S194" s="35" t="str">
        <f t="shared" si="37"/>
        <v>☓</v>
      </c>
      <c r="T194" s="35" t="str">
        <f t="shared" si="38"/>
        <v>☓</v>
      </c>
      <c r="U194" s="14">
        <f t="shared" si="43"/>
        <v>0</v>
      </c>
      <c r="V194" s="8">
        <f t="shared" si="39"/>
        <v>0</v>
      </c>
      <c r="W194" s="8">
        <f t="shared" si="40"/>
        <v>0</v>
      </c>
      <c r="X194" s="8">
        <f t="shared" si="41"/>
        <v>0</v>
      </c>
      <c r="Y194" s="8">
        <f t="shared" si="42"/>
        <v>0</v>
      </c>
    </row>
    <row r="195" spans="1:25" ht="14.25">
      <c r="A195" s="39">
        <v>212</v>
      </c>
      <c r="B195" s="62"/>
      <c r="C195" s="44"/>
      <c r="D195" s="44"/>
      <c r="E195" s="17"/>
      <c r="F195" s="60"/>
      <c r="G195" s="44"/>
      <c r="H195" s="89"/>
      <c r="I195" s="88"/>
      <c r="J195" s="47" t="str">
        <f t="shared" si="32"/>
        <v/>
      </c>
      <c r="K195" s="47" t="str">
        <f t="shared" si="30"/>
        <v/>
      </c>
      <c r="L195" s="47" t="str">
        <f t="shared" si="31"/>
        <v/>
      </c>
      <c r="M195" s="47" t="str">
        <f>IF($J195&lt;&gt;"",IF(いんふぉ・EnneSmart利用開始申込書!$B$48="希望しない","",IF(TRIM(F195)="","未記入",T195)),IF(TRIM(F195)="","","☓"))</f>
        <v/>
      </c>
      <c r="N195" s="46"/>
      <c r="O195" s="46">
        <f t="shared" si="33"/>
        <v>0</v>
      </c>
      <c r="P195" s="46">
        <f t="shared" si="34"/>
        <v>0</v>
      </c>
      <c r="Q195" s="46">
        <f t="shared" si="35"/>
        <v>0</v>
      </c>
      <c r="R195" s="46">
        <f t="shared" si="36"/>
        <v>0</v>
      </c>
      <c r="S195" s="35" t="str">
        <f t="shared" si="37"/>
        <v>☓</v>
      </c>
      <c r="T195" s="35" t="str">
        <f t="shared" si="38"/>
        <v>☓</v>
      </c>
      <c r="U195" s="14">
        <f t="shared" si="43"/>
        <v>0</v>
      </c>
      <c r="V195" s="8">
        <f t="shared" si="39"/>
        <v>0</v>
      </c>
      <c r="W195" s="8">
        <f t="shared" si="40"/>
        <v>0</v>
      </c>
      <c r="X195" s="8">
        <f t="shared" si="41"/>
        <v>0</v>
      </c>
      <c r="Y195" s="8">
        <f t="shared" si="42"/>
        <v>0</v>
      </c>
    </row>
    <row r="196" spans="1:25" ht="14.25">
      <c r="A196" s="39">
        <v>213</v>
      </c>
      <c r="B196" s="62"/>
      <c r="C196" s="44"/>
      <c r="D196" s="44"/>
      <c r="E196" s="17"/>
      <c r="F196" s="60"/>
      <c r="G196" s="44"/>
      <c r="H196" s="89"/>
      <c r="I196" s="88"/>
      <c r="J196" s="47" t="str">
        <f t="shared" si="32"/>
        <v/>
      </c>
      <c r="K196" s="47" t="str">
        <f t="shared" ref="K196:K259" si="44">IF($J196&lt;&gt;"",IF(TRIM(D196)="","未記入","○"),IF(TRIM(D196)="","","☓"))</f>
        <v/>
      </c>
      <c r="L196" s="47" t="str">
        <f t="shared" ref="L196:L259" si="45">IF(J196&lt;&gt;"",IF(TRIM(E196)="","未記入",S196),IF(TRIM(E196)="","","☓"))</f>
        <v/>
      </c>
      <c r="M196" s="47" t="str">
        <f>IF($J196&lt;&gt;"",IF(いんふぉ・EnneSmart利用開始申込書!$B$48="希望しない","",IF(TRIM(F196)="","未記入",T196)),IF(TRIM(F196)="","","☓"))</f>
        <v/>
      </c>
      <c r="N196" s="46"/>
      <c r="O196" s="46">
        <f t="shared" si="33"/>
        <v>0</v>
      </c>
      <c r="P196" s="46">
        <f t="shared" si="34"/>
        <v>0</v>
      </c>
      <c r="Q196" s="46">
        <f t="shared" si="35"/>
        <v>0</v>
      </c>
      <c r="R196" s="46">
        <f t="shared" si="36"/>
        <v>0</v>
      </c>
      <c r="S196" s="35" t="str">
        <f t="shared" si="37"/>
        <v>☓</v>
      </c>
      <c r="T196" s="35" t="str">
        <f t="shared" si="38"/>
        <v>☓</v>
      </c>
      <c r="U196" s="14">
        <f t="shared" si="43"/>
        <v>0</v>
      </c>
      <c r="V196" s="8">
        <f t="shared" si="39"/>
        <v>0</v>
      </c>
      <c r="W196" s="8">
        <f t="shared" si="40"/>
        <v>0</v>
      </c>
      <c r="X196" s="8">
        <f t="shared" si="41"/>
        <v>0</v>
      </c>
      <c r="Y196" s="8">
        <f t="shared" si="42"/>
        <v>0</v>
      </c>
    </row>
    <row r="197" spans="1:25" ht="14.25">
      <c r="A197" s="39">
        <v>214</v>
      </c>
      <c r="B197" s="62"/>
      <c r="C197" s="44"/>
      <c r="D197" s="44"/>
      <c r="E197" s="17"/>
      <c r="F197" s="60"/>
      <c r="G197" s="44"/>
      <c r="H197" s="89"/>
      <c r="I197" s="88"/>
      <c r="J197" s="47" t="str">
        <f t="shared" ref="J197:J260" si="46">IF(TRIM(B197)&amp;TRIM(C197)="","",IF(Q197+R197=0,"○","☓"))</f>
        <v/>
      </c>
      <c r="K197" s="47" t="str">
        <f t="shared" si="44"/>
        <v/>
      </c>
      <c r="L197" s="47" t="str">
        <f t="shared" si="45"/>
        <v/>
      </c>
      <c r="M197" s="47" t="str">
        <f>IF($J197&lt;&gt;"",IF(いんふぉ・EnneSmart利用開始申込書!$B$48="希望しない","",IF(TRIM(F197)="","未記入",T197)),IF(TRIM(F197)="","","☓"))</f>
        <v/>
      </c>
      <c r="N197" s="46"/>
      <c r="O197" s="46">
        <f t="shared" ref="O197:O260" si="47">LEN(B197)</f>
        <v>0</v>
      </c>
      <c r="P197" s="46">
        <f t="shared" ref="P197:P260" si="48">LEN(C197)</f>
        <v>0</v>
      </c>
      <c r="Q197" s="46">
        <f t="shared" ref="Q197:Q260" si="49">IF(O197=22,0,IF(O197=0,0,1))</f>
        <v>0</v>
      </c>
      <c r="R197" s="46">
        <f t="shared" ref="R197:R260" si="50">IF(P197=8,0,IF(P197=0,0,1))</f>
        <v>0</v>
      </c>
      <c r="S197" s="35" t="str">
        <f t="shared" ref="S197:S260" si="51">IF(E197="電力量・請求情報","○",IF(E197="電力量情報のみ","○","☓"))</f>
        <v>☓</v>
      </c>
      <c r="T197" s="35" t="str">
        <f t="shared" ref="T197:T260" si="52">IF(F197="追加する","○",IF(F197="追加しない","○","☓"))</f>
        <v>☓</v>
      </c>
      <c r="U197" s="14">
        <f t="shared" si="43"/>
        <v>0</v>
      </c>
      <c r="V197" s="8">
        <f t="shared" ref="V197:V260" si="53">IF(K197="",0,IF(K197="○",0,1))</f>
        <v>0</v>
      </c>
      <c r="W197" s="8">
        <f t="shared" ref="W197:W260" si="54">IF(L197="",0,IF(L197="○",0,1))</f>
        <v>0</v>
      </c>
      <c r="X197" s="8">
        <f t="shared" ref="X197:X260" si="55">IF(M197="",0,IF(M197="○",0,1))</f>
        <v>0</v>
      </c>
      <c r="Y197" s="8">
        <f t="shared" ref="Y197:Y260" si="56">SUM(V197:X197)</f>
        <v>0</v>
      </c>
    </row>
    <row r="198" spans="1:25" ht="14.25">
      <c r="A198" s="39">
        <v>215</v>
      </c>
      <c r="B198" s="62"/>
      <c r="C198" s="44"/>
      <c r="D198" s="44"/>
      <c r="E198" s="17"/>
      <c r="F198" s="60"/>
      <c r="G198" s="44"/>
      <c r="H198" s="89"/>
      <c r="I198" s="88"/>
      <c r="J198" s="47" t="str">
        <f t="shared" si="46"/>
        <v/>
      </c>
      <c r="K198" s="47" t="str">
        <f t="shared" si="44"/>
        <v/>
      </c>
      <c r="L198" s="47" t="str">
        <f t="shared" si="45"/>
        <v/>
      </c>
      <c r="M198" s="47" t="str">
        <f>IF($J198&lt;&gt;"",IF(いんふぉ・EnneSmart利用開始申込書!$B$48="希望しない","",IF(TRIM(F198)="","未記入",T198)),IF(TRIM(F198)="","","☓"))</f>
        <v/>
      </c>
      <c r="N198" s="46"/>
      <c r="O198" s="46">
        <f t="shared" si="47"/>
        <v>0</v>
      </c>
      <c r="P198" s="46">
        <f t="shared" si="48"/>
        <v>0</v>
      </c>
      <c r="Q198" s="46">
        <f t="shared" si="49"/>
        <v>0</v>
      </c>
      <c r="R198" s="46">
        <f t="shared" si="50"/>
        <v>0</v>
      </c>
      <c r="S198" s="35" t="str">
        <f t="shared" si="51"/>
        <v>☓</v>
      </c>
      <c r="T198" s="35" t="str">
        <f t="shared" si="52"/>
        <v>☓</v>
      </c>
      <c r="U198" s="14">
        <f t="shared" ref="U198:U261" si="57">IF(J198="○",A198,U197)</f>
        <v>0</v>
      </c>
      <c r="V198" s="8">
        <f t="shared" si="53"/>
        <v>0</v>
      </c>
      <c r="W198" s="8">
        <f t="shared" si="54"/>
        <v>0</v>
      </c>
      <c r="X198" s="8">
        <f t="shared" si="55"/>
        <v>0</v>
      </c>
      <c r="Y198" s="8">
        <f t="shared" si="56"/>
        <v>0</v>
      </c>
    </row>
    <row r="199" spans="1:25" ht="14.25">
      <c r="A199" s="39">
        <v>216</v>
      </c>
      <c r="B199" s="62"/>
      <c r="C199" s="44"/>
      <c r="D199" s="44"/>
      <c r="E199" s="17"/>
      <c r="F199" s="60"/>
      <c r="G199" s="44"/>
      <c r="H199" s="89"/>
      <c r="I199" s="88"/>
      <c r="J199" s="47" t="str">
        <f t="shared" si="46"/>
        <v/>
      </c>
      <c r="K199" s="47" t="str">
        <f t="shared" si="44"/>
        <v/>
      </c>
      <c r="L199" s="47" t="str">
        <f t="shared" si="45"/>
        <v/>
      </c>
      <c r="M199" s="47" t="str">
        <f>IF($J199&lt;&gt;"",IF(いんふぉ・EnneSmart利用開始申込書!$B$48="希望しない","",IF(TRIM(F199)="","未記入",T199)),IF(TRIM(F199)="","","☓"))</f>
        <v/>
      </c>
      <c r="N199" s="46"/>
      <c r="O199" s="46">
        <f t="shared" si="47"/>
        <v>0</v>
      </c>
      <c r="P199" s="46">
        <f t="shared" si="48"/>
        <v>0</v>
      </c>
      <c r="Q199" s="46">
        <f t="shared" si="49"/>
        <v>0</v>
      </c>
      <c r="R199" s="46">
        <f t="shared" si="50"/>
        <v>0</v>
      </c>
      <c r="S199" s="35" t="str">
        <f t="shared" si="51"/>
        <v>☓</v>
      </c>
      <c r="T199" s="35" t="str">
        <f t="shared" si="52"/>
        <v>☓</v>
      </c>
      <c r="U199" s="14">
        <f t="shared" si="57"/>
        <v>0</v>
      </c>
      <c r="V199" s="8">
        <f t="shared" si="53"/>
        <v>0</v>
      </c>
      <c r="W199" s="8">
        <f t="shared" si="54"/>
        <v>0</v>
      </c>
      <c r="X199" s="8">
        <f t="shared" si="55"/>
        <v>0</v>
      </c>
      <c r="Y199" s="8">
        <f t="shared" si="56"/>
        <v>0</v>
      </c>
    </row>
    <row r="200" spans="1:25" ht="14.25">
      <c r="A200" s="39">
        <v>217</v>
      </c>
      <c r="B200" s="62"/>
      <c r="C200" s="44"/>
      <c r="D200" s="44"/>
      <c r="E200" s="17"/>
      <c r="F200" s="60"/>
      <c r="G200" s="44"/>
      <c r="H200" s="89"/>
      <c r="I200" s="88"/>
      <c r="J200" s="47" t="str">
        <f t="shared" si="46"/>
        <v/>
      </c>
      <c r="K200" s="47" t="str">
        <f t="shared" si="44"/>
        <v/>
      </c>
      <c r="L200" s="47" t="str">
        <f t="shared" si="45"/>
        <v/>
      </c>
      <c r="M200" s="47" t="str">
        <f>IF($J200&lt;&gt;"",IF(いんふぉ・EnneSmart利用開始申込書!$B$48="希望しない","",IF(TRIM(F200)="","未記入",T200)),IF(TRIM(F200)="","","☓"))</f>
        <v/>
      </c>
      <c r="N200" s="46"/>
      <c r="O200" s="46">
        <f t="shared" si="47"/>
        <v>0</v>
      </c>
      <c r="P200" s="46">
        <f t="shared" si="48"/>
        <v>0</v>
      </c>
      <c r="Q200" s="46">
        <f t="shared" si="49"/>
        <v>0</v>
      </c>
      <c r="R200" s="46">
        <f t="shared" si="50"/>
        <v>0</v>
      </c>
      <c r="S200" s="35" t="str">
        <f t="shared" si="51"/>
        <v>☓</v>
      </c>
      <c r="T200" s="35" t="str">
        <f t="shared" si="52"/>
        <v>☓</v>
      </c>
      <c r="U200" s="14">
        <f t="shared" si="57"/>
        <v>0</v>
      </c>
      <c r="V200" s="8">
        <f t="shared" si="53"/>
        <v>0</v>
      </c>
      <c r="W200" s="8">
        <f t="shared" si="54"/>
        <v>0</v>
      </c>
      <c r="X200" s="8">
        <f t="shared" si="55"/>
        <v>0</v>
      </c>
      <c r="Y200" s="8">
        <f t="shared" si="56"/>
        <v>0</v>
      </c>
    </row>
    <row r="201" spans="1:25" ht="14.25">
      <c r="A201" s="39">
        <v>218</v>
      </c>
      <c r="B201" s="62"/>
      <c r="C201" s="44"/>
      <c r="D201" s="44"/>
      <c r="E201" s="17"/>
      <c r="F201" s="60"/>
      <c r="G201" s="44"/>
      <c r="H201" s="89"/>
      <c r="I201" s="88"/>
      <c r="J201" s="47" t="str">
        <f t="shared" si="46"/>
        <v/>
      </c>
      <c r="K201" s="47" t="str">
        <f t="shared" si="44"/>
        <v/>
      </c>
      <c r="L201" s="47" t="str">
        <f t="shared" si="45"/>
        <v/>
      </c>
      <c r="M201" s="47" t="str">
        <f>IF($J201&lt;&gt;"",IF(いんふぉ・EnneSmart利用開始申込書!$B$48="希望しない","",IF(TRIM(F201)="","未記入",T201)),IF(TRIM(F201)="","","☓"))</f>
        <v/>
      </c>
      <c r="N201" s="46"/>
      <c r="O201" s="46">
        <f t="shared" si="47"/>
        <v>0</v>
      </c>
      <c r="P201" s="46">
        <f t="shared" si="48"/>
        <v>0</v>
      </c>
      <c r="Q201" s="46">
        <f t="shared" si="49"/>
        <v>0</v>
      </c>
      <c r="R201" s="46">
        <f t="shared" si="50"/>
        <v>0</v>
      </c>
      <c r="S201" s="35" t="str">
        <f t="shared" si="51"/>
        <v>☓</v>
      </c>
      <c r="T201" s="35" t="str">
        <f t="shared" si="52"/>
        <v>☓</v>
      </c>
      <c r="U201" s="14">
        <f t="shared" si="57"/>
        <v>0</v>
      </c>
      <c r="V201" s="8">
        <f t="shared" si="53"/>
        <v>0</v>
      </c>
      <c r="W201" s="8">
        <f t="shared" si="54"/>
        <v>0</v>
      </c>
      <c r="X201" s="8">
        <f t="shared" si="55"/>
        <v>0</v>
      </c>
      <c r="Y201" s="8">
        <f t="shared" si="56"/>
        <v>0</v>
      </c>
    </row>
    <row r="202" spans="1:25" ht="14.25">
      <c r="A202" s="39">
        <v>219</v>
      </c>
      <c r="B202" s="62"/>
      <c r="C202" s="44"/>
      <c r="D202" s="44"/>
      <c r="E202" s="17"/>
      <c r="F202" s="60"/>
      <c r="G202" s="44"/>
      <c r="H202" s="89"/>
      <c r="I202" s="88"/>
      <c r="J202" s="47" t="str">
        <f t="shared" si="46"/>
        <v/>
      </c>
      <c r="K202" s="47" t="str">
        <f t="shared" si="44"/>
        <v/>
      </c>
      <c r="L202" s="47" t="str">
        <f t="shared" si="45"/>
        <v/>
      </c>
      <c r="M202" s="47" t="str">
        <f>IF($J202&lt;&gt;"",IF(いんふぉ・EnneSmart利用開始申込書!$B$48="希望しない","",IF(TRIM(F202)="","未記入",T202)),IF(TRIM(F202)="","","☓"))</f>
        <v/>
      </c>
      <c r="N202" s="46"/>
      <c r="O202" s="46">
        <f t="shared" si="47"/>
        <v>0</v>
      </c>
      <c r="P202" s="46">
        <f t="shared" si="48"/>
        <v>0</v>
      </c>
      <c r="Q202" s="46">
        <f t="shared" si="49"/>
        <v>0</v>
      </c>
      <c r="R202" s="46">
        <f t="shared" si="50"/>
        <v>0</v>
      </c>
      <c r="S202" s="35" t="str">
        <f t="shared" si="51"/>
        <v>☓</v>
      </c>
      <c r="T202" s="35" t="str">
        <f t="shared" si="52"/>
        <v>☓</v>
      </c>
      <c r="U202" s="14">
        <f t="shared" si="57"/>
        <v>0</v>
      </c>
      <c r="V202" s="8">
        <f t="shared" si="53"/>
        <v>0</v>
      </c>
      <c r="W202" s="8">
        <f t="shared" si="54"/>
        <v>0</v>
      </c>
      <c r="X202" s="8">
        <f t="shared" si="55"/>
        <v>0</v>
      </c>
      <c r="Y202" s="8">
        <f t="shared" si="56"/>
        <v>0</v>
      </c>
    </row>
    <row r="203" spans="1:25" ht="14.25">
      <c r="A203" s="39">
        <v>220</v>
      </c>
      <c r="B203" s="62"/>
      <c r="C203" s="44"/>
      <c r="D203" s="44"/>
      <c r="E203" s="17"/>
      <c r="F203" s="60"/>
      <c r="G203" s="44"/>
      <c r="H203" s="89"/>
      <c r="I203" s="88"/>
      <c r="J203" s="47" t="str">
        <f t="shared" si="46"/>
        <v/>
      </c>
      <c r="K203" s="47" t="str">
        <f t="shared" si="44"/>
        <v/>
      </c>
      <c r="L203" s="47" t="str">
        <f t="shared" si="45"/>
        <v/>
      </c>
      <c r="M203" s="47" t="str">
        <f>IF($J203&lt;&gt;"",IF(いんふぉ・EnneSmart利用開始申込書!$B$48="希望しない","",IF(TRIM(F203)="","未記入",T203)),IF(TRIM(F203)="","","☓"))</f>
        <v/>
      </c>
      <c r="N203" s="46"/>
      <c r="O203" s="46">
        <f t="shared" si="47"/>
        <v>0</v>
      </c>
      <c r="P203" s="46">
        <f t="shared" si="48"/>
        <v>0</v>
      </c>
      <c r="Q203" s="46">
        <f t="shared" si="49"/>
        <v>0</v>
      </c>
      <c r="R203" s="46">
        <f t="shared" si="50"/>
        <v>0</v>
      </c>
      <c r="S203" s="35" t="str">
        <f t="shared" si="51"/>
        <v>☓</v>
      </c>
      <c r="T203" s="35" t="str">
        <f t="shared" si="52"/>
        <v>☓</v>
      </c>
      <c r="U203" s="14">
        <f t="shared" si="57"/>
        <v>0</v>
      </c>
      <c r="V203" s="8">
        <f t="shared" si="53"/>
        <v>0</v>
      </c>
      <c r="W203" s="8">
        <f t="shared" si="54"/>
        <v>0</v>
      </c>
      <c r="X203" s="8">
        <f t="shared" si="55"/>
        <v>0</v>
      </c>
      <c r="Y203" s="8">
        <f t="shared" si="56"/>
        <v>0</v>
      </c>
    </row>
    <row r="204" spans="1:25" ht="14.25">
      <c r="A204" s="39">
        <v>221</v>
      </c>
      <c r="B204" s="62"/>
      <c r="C204" s="44"/>
      <c r="D204" s="44"/>
      <c r="E204" s="17"/>
      <c r="F204" s="60"/>
      <c r="G204" s="44"/>
      <c r="H204" s="89"/>
      <c r="I204" s="88"/>
      <c r="J204" s="47" t="str">
        <f t="shared" si="46"/>
        <v/>
      </c>
      <c r="K204" s="47" t="str">
        <f t="shared" si="44"/>
        <v/>
      </c>
      <c r="L204" s="47" t="str">
        <f t="shared" si="45"/>
        <v/>
      </c>
      <c r="M204" s="47" t="str">
        <f>IF($J204&lt;&gt;"",IF(いんふぉ・EnneSmart利用開始申込書!$B$48="希望しない","",IF(TRIM(F204)="","未記入",T204)),IF(TRIM(F204)="","","☓"))</f>
        <v/>
      </c>
      <c r="N204" s="46"/>
      <c r="O204" s="46">
        <f t="shared" si="47"/>
        <v>0</v>
      </c>
      <c r="P204" s="46">
        <f t="shared" si="48"/>
        <v>0</v>
      </c>
      <c r="Q204" s="46">
        <f t="shared" si="49"/>
        <v>0</v>
      </c>
      <c r="R204" s="46">
        <f t="shared" si="50"/>
        <v>0</v>
      </c>
      <c r="S204" s="35" t="str">
        <f t="shared" si="51"/>
        <v>☓</v>
      </c>
      <c r="T204" s="35" t="str">
        <f t="shared" si="52"/>
        <v>☓</v>
      </c>
      <c r="U204" s="14">
        <f t="shared" si="57"/>
        <v>0</v>
      </c>
      <c r="V204" s="8">
        <f t="shared" si="53"/>
        <v>0</v>
      </c>
      <c r="W204" s="8">
        <f t="shared" si="54"/>
        <v>0</v>
      </c>
      <c r="X204" s="8">
        <f t="shared" si="55"/>
        <v>0</v>
      </c>
      <c r="Y204" s="8">
        <f t="shared" si="56"/>
        <v>0</v>
      </c>
    </row>
    <row r="205" spans="1:25" ht="14.25">
      <c r="A205" s="39">
        <v>222</v>
      </c>
      <c r="B205" s="62"/>
      <c r="C205" s="44"/>
      <c r="D205" s="44"/>
      <c r="E205" s="17"/>
      <c r="F205" s="60"/>
      <c r="G205" s="44"/>
      <c r="H205" s="89"/>
      <c r="I205" s="88"/>
      <c r="J205" s="47" t="str">
        <f t="shared" si="46"/>
        <v/>
      </c>
      <c r="K205" s="47" t="str">
        <f t="shared" si="44"/>
        <v/>
      </c>
      <c r="L205" s="47" t="str">
        <f t="shared" si="45"/>
        <v/>
      </c>
      <c r="M205" s="47" t="str">
        <f>IF($J205&lt;&gt;"",IF(いんふぉ・EnneSmart利用開始申込書!$B$48="希望しない","",IF(TRIM(F205)="","未記入",T205)),IF(TRIM(F205)="","","☓"))</f>
        <v/>
      </c>
      <c r="N205" s="46"/>
      <c r="O205" s="46">
        <f t="shared" si="47"/>
        <v>0</v>
      </c>
      <c r="P205" s="46">
        <f t="shared" si="48"/>
        <v>0</v>
      </c>
      <c r="Q205" s="46">
        <f t="shared" si="49"/>
        <v>0</v>
      </c>
      <c r="R205" s="46">
        <f t="shared" si="50"/>
        <v>0</v>
      </c>
      <c r="S205" s="35" t="str">
        <f t="shared" si="51"/>
        <v>☓</v>
      </c>
      <c r="T205" s="35" t="str">
        <f t="shared" si="52"/>
        <v>☓</v>
      </c>
      <c r="U205" s="14">
        <f t="shared" si="57"/>
        <v>0</v>
      </c>
      <c r="V205" s="8">
        <f t="shared" si="53"/>
        <v>0</v>
      </c>
      <c r="W205" s="8">
        <f t="shared" si="54"/>
        <v>0</v>
      </c>
      <c r="X205" s="8">
        <f t="shared" si="55"/>
        <v>0</v>
      </c>
      <c r="Y205" s="8">
        <f t="shared" si="56"/>
        <v>0</v>
      </c>
    </row>
    <row r="206" spans="1:25" ht="14.25">
      <c r="A206" s="39">
        <v>223</v>
      </c>
      <c r="B206" s="62"/>
      <c r="C206" s="44"/>
      <c r="D206" s="44"/>
      <c r="E206" s="17"/>
      <c r="F206" s="60"/>
      <c r="G206" s="44"/>
      <c r="H206" s="89"/>
      <c r="I206" s="88"/>
      <c r="J206" s="47" t="str">
        <f t="shared" si="46"/>
        <v/>
      </c>
      <c r="K206" s="47" t="str">
        <f t="shared" si="44"/>
        <v/>
      </c>
      <c r="L206" s="47" t="str">
        <f t="shared" si="45"/>
        <v/>
      </c>
      <c r="M206" s="47" t="str">
        <f>IF($J206&lt;&gt;"",IF(いんふぉ・EnneSmart利用開始申込書!$B$48="希望しない","",IF(TRIM(F206)="","未記入",T206)),IF(TRIM(F206)="","","☓"))</f>
        <v/>
      </c>
      <c r="N206" s="46"/>
      <c r="O206" s="46">
        <f t="shared" si="47"/>
        <v>0</v>
      </c>
      <c r="P206" s="46">
        <f t="shared" si="48"/>
        <v>0</v>
      </c>
      <c r="Q206" s="46">
        <f t="shared" si="49"/>
        <v>0</v>
      </c>
      <c r="R206" s="46">
        <f t="shared" si="50"/>
        <v>0</v>
      </c>
      <c r="S206" s="35" t="str">
        <f t="shared" si="51"/>
        <v>☓</v>
      </c>
      <c r="T206" s="35" t="str">
        <f t="shared" si="52"/>
        <v>☓</v>
      </c>
      <c r="U206" s="14">
        <f t="shared" si="57"/>
        <v>0</v>
      </c>
      <c r="V206" s="8">
        <f t="shared" si="53"/>
        <v>0</v>
      </c>
      <c r="W206" s="8">
        <f t="shared" si="54"/>
        <v>0</v>
      </c>
      <c r="X206" s="8">
        <f t="shared" si="55"/>
        <v>0</v>
      </c>
      <c r="Y206" s="8">
        <f t="shared" si="56"/>
        <v>0</v>
      </c>
    </row>
    <row r="207" spans="1:25" ht="14.25">
      <c r="A207" s="39">
        <v>224</v>
      </c>
      <c r="B207" s="62"/>
      <c r="C207" s="44"/>
      <c r="D207" s="44"/>
      <c r="E207" s="17"/>
      <c r="F207" s="60"/>
      <c r="G207" s="44"/>
      <c r="H207" s="89"/>
      <c r="I207" s="88"/>
      <c r="J207" s="47" t="str">
        <f t="shared" si="46"/>
        <v/>
      </c>
      <c r="K207" s="47" t="str">
        <f t="shared" si="44"/>
        <v/>
      </c>
      <c r="L207" s="47" t="str">
        <f t="shared" si="45"/>
        <v/>
      </c>
      <c r="M207" s="47" t="str">
        <f>IF($J207&lt;&gt;"",IF(いんふぉ・EnneSmart利用開始申込書!$B$48="希望しない","",IF(TRIM(F207)="","未記入",T207)),IF(TRIM(F207)="","","☓"))</f>
        <v/>
      </c>
      <c r="N207" s="46"/>
      <c r="O207" s="46">
        <f t="shared" si="47"/>
        <v>0</v>
      </c>
      <c r="P207" s="46">
        <f t="shared" si="48"/>
        <v>0</v>
      </c>
      <c r="Q207" s="46">
        <f t="shared" si="49"/>
        <v>0</v>
      </c>
      <c r="R207" s="46">
        <f t="shared" si="50"/>
        <v>0</v>
      </c>
      <c r="S207" s="35" t="str">
        <f t="shared" si="51"/>
        <v>☓</v>
      </c>
      <c r="T207" s="35" t="str">
        <f t="shared" si="52"/>
        <v>☓</v>
      </c>
      <c r="U207" s="14">
        <f t="shared" si="57"/>
        <v>0</v>
      </c>
      <c r="V207" s="8">
        <f t="shared" si="53"/>
        <v>0</v>
      </c>
      <c r="W207" s="8">
        <f t="shared" si="54"/>
        <v>0</v>
      </c>
      <c r="X207" s="8">
        <f t="shared" si="55"/>
        <v>0</v>
      </c>
      <c r="Y207" s="8">
        <f t="shared" si="56"/>
        <v>0</v>
      </c>
    </row>
    <row r="208" spans="1:25" ht="14.25">
      <c r="A208" s="39">
        <v>225</v>
      </c>
      <c r="B208" s="62"/>
      <c r="C208" s="44"/>
      <c r="D208" s="44"/>
      <c r="E208" s="17"/>
      <c r="F208" s="60"/>
      <c r="G208" s="44"/>
      <c r="H208" s="89"/>
      <c r="I208" s="88"/>
      <c r="J208" s="47" t="str">
        <f t="shared" si="46"/>
        <v/>
      </c>
      <c r="K208" s="47" t="str">
        <f t="shared" si="44"/>
        <v/>
      </c>
      <c r="L208" s="47" t="str">
        <f t="shared" si="45"/>
        <v/>
      </c>
      <c r="M208" s="47" t="str">
        <f>IF($J208&lt;&gt;"",IF(いんふぉ・EnneSmart利用開始申込書!$B$48="希望しない","",IF(TRIM(F208)="","未記入",T208)),IF(TRIM(F208)="","","☓"))</f>
        <v/>
      </c>
      <c r="N208" s="46"/>
      <c r="O208" s="46">
        <f t="shared" si="47"/>
        <v>0</v>
      </c>
      <c r="P208" s="46">
        <f t="shared" si="48"/>
        <v>0</v>
      </c>
      <c r="Q208" s="46">
        <f t="shared" si="49"/>
        <v>0</v>
      </c>
      <c r="R208" s="46">
        <f t="shared" si="50"/>
        <v>0</v>
      </c>
      <c r="S208" s="35" t="str">
        <f t="shared" si="51"/>
        <v>☓</v>
      </c>
      <c r="T208" s="35" t="str">
        <f t="shared" si="52"/>
        <v>☓</v>
      </c>
      <c r="U208" s="14">
        <f t="shared" si="57"/>
        <v>0</v>
      </c>
      <c r="V208" s="8">
        <f t="shared" si="53"/>
        <v>0</v>
      </c>
      <c r="W208" s="8">
        <f t="shared" si="54"/>
        <v>0</v>
      </c>
      <c r="X208" s="8">
        <f t="shared" si="55"/>
        <v>0</v>
      </c>
      <c r="Y208" s="8">
        <f t="shared" si="56"/>
        <v>0</v>
      </c>
    </row>
    <row r="209" spans="1:25" ht="14.25">
      <c r="A209" s="39">
        <v>226</v>
      </c>
      <c r="B209" s="62"/>
      <c r="C209" s="44"/>
      <c r="D209" s="44"/>
      <c r="E209" s="17"/>
      <c r="F209" s="60"/>
      <c r="G209" s="44"/>
      <c r="H209" s="89"/>
      <c r="I209" s="88"/>
      <c r="J209" s="47" t="str">
        <f t="shared" si="46"/>
        <v/>
      </c>
      <c r="K209" s="47" t="str">
        <f t="shared" si="44"/>
        <v/>
      </c>
      <c r="L209" s="47" t="str">
        <f t="shared" si="45"/>
        <v/>
      </c>
      <c r="M209" s="47" t="str">
        <f>IF($J209&lt;&gt;"",IF(いんふぉ・EnneSmart利用開始申込書!$B$48="希望しない","",IF(TRIM(F209)="","未記入",T209)),IF(TRIM(F209)="","","☓"))</f>
        <v/>
      </c>
      <c r="N209" s="46"/>
      <c r="O209" s="46">
        <f t="shared" si="47"/>
        <v>0</v>
      </c>
      <c r="P209" s="46">
        <f t="shared" si="48"/>
        <v>0</v>
      </c>
      <c r="Q209" s="46">
        <f t="shared" si="49"/>
        <v>0</v>
      </c>
      <c r="R209" s="46">
        <f t="shared" si="50"/>
        <v>0</v>
      </c>
      <c r="S209" s="35" t="str">
        <f t="shared" si="51"/>
        <v>☓</v>
      </c>
      <c r="T209" s="35" t="str">
        <f t="shared" si="52"/>
        <v>☓</v>
      </c>
      <c r="U209" s="14">
        <f t="shared" si="57"/>
        <v>0</v>
      </c>
      <c r="V209" s="8">
        <f t="shared" si="53"/>
        <v>0</v>
      </c>
      <c r="W209" s="8">
        <f t="shared" si="54"/>
        <v>0</v>
      </c>
      <c r="X209" s="8">
        <f t="shared" si="55"/>
        <v>0</v>
      </c>
      <c r="Y209" s="8">
        <f t="shared" si="56"/>
        <v>0</v>
      </c>
    </row>
    <row r="210" spans="1:25" ht="14.25">
      <c r="A210" s="39">
        <v>227</v>
      </c>
      <c r="B210" s="62"/>
      <c r="C210" s="44"/>
      <c r="D210" s="44"/>
      <c r="E210" s="17"/>
      <c r="F210" s="60"/>
      <c r="G210" s="44"/>
      <c r="H210" s="89"/>
      <c r="I210" s="88"/>
      <c r="J210" s="47" t="str">
        <f t="shared" si="46"/>
        <v/>
      </c>
      <c r="K210" s="47" t="str">
        <f t="shared" si="44"/>
        <v/>
      </c>
      <c r="L210" s="47" t="str">
        <f t="shared" si="45"/>
        <v/>
      </c>
      <c r="M210" s="47" t="str">
        <f>IF($J210&lt;&gt;"",IF(いんふぉ・EnneSmart利用開始申込書!$B$48="希望しない","",IF(TRIM(F210)="","未記入",T210)),IF(TRIM(F210)="","","☓"))</f>
        <v/>
      </c>
      <c r="N210" s="46"/>
      <c r="O210" s="46">
        <f t="shared" si="47"/>
        <v>0</v>
      </c>
      <c r="P210" s="46">
        <f t="shared" si="48"/>
        <v>0</v>
      </c>
      <c r="Q210" s="46">
        <f t="shared" si="49"/>
        <v>0</v>
      </c>
      <c r="R210" s="46">
        <f t="shared" si="50"/>
        <v>0</v>
      </c>
      <c r="S210" s="35" t="str">
        <f t="shared" si="51"/>
        <v>☓</v>
      </c>
      <c r="T210" s="35" t="str">
        <f t="shared" si="52"/>
        <v>☓</v>
      </c>
      <c r="U210" s="14">
        <f t="shared" si="57"/>
        <v>0</v>
      </c>
      <c r="V210" s="8">
        <f t="shared" si="53"/>
        <v>0</v>
      </c>
      <c r="W210" s="8">
        <f t="shared" si="54"/>
        <v>0</v>
      </c>
      <c r="X210" s="8">
        <f t="shared" si="55"/>
        <v>0</v>
      </c>
      <c r="Y210" s="8">
        <f t="shared" si="56"/>
        <v>0</v>
      </c>
    </row>
    <row r="211" spans="1:25" ht="14.25">
      <c r="A211" s="39">
        <v>228</v>
      </c>
      <c r="B211" s="62"/>
      <c r="C211" s="44"/>
      <c r="D211" s="44"/>
      <c r="E211" s="17"/>
      <c r="F211" s="60"/>
      <c r="G211" s="44"/>
      <c r="H211" s="89"/>
      <c r="I211" s="88"/>
      <c r="J211" s="47" t="str">
        <f t="shared" si="46"/>
        <v/>
      </c>
      <c r="K211" s="47" t="str">
        <f t="shared" si="44"/>
        <v/>
      </c>
      <c r="L211" s="47" t="str">
        <f t="shared" si="45"/>
        <v/>
      </c>
      <c r="M211" s="47" t="str">
        <f>IF($J211&lt;&gt;"",IF(いんふぉ・EnneSmart利用開始申込書!$B$48="希望しない","",IF(TRIM(F211)="","未記入",T211)),IF(TRIM(F211)="","","☓"))</f>
        <v/>
      </c>
      <c r="N211" s="46"/>
      <c r="O211" s="46">
        <f t="shared" si="47"/>
        <v>0</v>
      </c>
      <c r="P211" s="46">
        <f t="shared" si="48"/>
        <v>0</v>
      </c>
      <c r="Q211" s="46">
        <f t="shared" si="49"/>
        <v>0</v>
      </c>
      <c r="R211" s="46">
        <f t="shared" si="50"/>
        <v>0</v>
      </c>
      <c r="S211" s="35" t="str">
        <f t="shared" si="51"/>
        <v>☓</v>
      </c>
      <c r="T211" s="35" t="str">
        <f t="shared" si="52"/>
        <v>☓</v>
      </c>
      <c r="U211" s="14">
        <f t="shared" si="57"/>
        <v>0</v>
      </c>
      <c r="V211" s="8">
        <f t="shared" si="53"/>
        <v>0</v>
      </c>
      <c r="W211" s="8">
        <f t="shared" si="54"/>
        <v>0</v>
      </c>
      <c r="X211" s="8">
        <f t="shared" si="55"/>
        <v>0</v>
      </c>
      <c r="Y211" s="8">
        <f t="shared" si="56"/>
        <v>0</v>
      </c>
    </row>
    <row r="212" spans="1:25" ht="14.25">
      <c r="A212" s="39">
        <v>229</v>
      </c>
      <c r="B212" s="62"/>
      <c r="C212" s="44"/>
      <c r="D212" s="44"/>
      <c r="E212" s="17"/>
      <c r="F212" s="60"/>
      <c r="G212" s="44"/>
      <c r="H212" s="89"/>
      <c r="I212" s="88"/>
      <c r="J212" s="47" t="str">
        <f t="shared" si="46"/>
        <v/>
      </c>
      <c r="K212" s="47" t="str">
        <f t="shared" si="44"/>
        <v/>
      </c>
      <c r="L212" s="47" t="str">
        <f t="shared" si="45"/>
        <v/>
      </c>
      <c r="M212" s="47" t="str">
        <f>IF($J212&lt;&gt;"",IF(いんふぉ・EnneSmart利用開始申込書!$B$48="希望しない","",IF(TRIM(F212)="","未記入",T212)),IF(TRIM(F212)="","","☓"))</f>
        <v/>
      </c>
      <c r="N212" s="46"/>
      <c r="O212" s="46">
        <f t="shared" si="47"/>
        <v>0</v>
      </c>
      <c r="P212" s="46">
        <f t="shared" si="48"/>
        <v>0</v>
      </c>
      <c r="Q212" s="46">
        <f t="shared" si="49"/>
        <v>0</v>
      </c>
      <c r="R212" s="46">
        <f t="shared" si="50"/>
        <v>0</v>
      </c>
      <c r="S212" s="35" t="str">
        <f t="shared" si="51"/>
        <v>☓</v>
      </c>
      <c r="T212" s="35" t="str">
        <f t="shared" si="52"/>
        <v>☓</v>
      </c>
      <c r="U212" s="14">
        <f t="shared" si="57"/>
        <v>0</v>
      </c>
      <c r="V212" s="8">
        <f t="shared" si="53"/>
        <v>0</v>
      </c>
      <c r="W212" s="8">
        <f t="shared" si="54"/>
        <v>0</v>
      </c>
      <c r="X212" s="8">
        <f t="shared" si="55"/>
        <v>0</v>
      </c>
      <c r="Y212" s="8">
        <f t="shared" si="56"/>
        <v>0</v>
      </c>
    </row>
    <row r="213" spans="1:25" ht="14.25">
      <c r="A213" s="39">
        <v>230</v>
      </c>
      <c r="B213" s="62"/>
      <c r="C213" s="44"/>
      <c r="D213" s="44"/>
      <c r="E213" s="17"/>
      <c r="F213" s="60"/>
      <c r="G213" s="44"/>
      <c r="H213" s="89"/>
      <c r="I213" s="88"/>
      <c r="J213" s="47" t="str">
        <f t="shared" si="46"/>
        <v/>
      </c>
      <c r="K213" s="47" t="str">
        <f t="shared" si="44"/>
        <v/>
      </c>
      <c r="L213" s="47" t="str">
        <f t="shared" si="45"/>
        <v/>
      </c>
      <c r="M213" s="47" t="str">
        <f>IF($J213&lt;&gt;"",IF(いんふぉ・EnneSmart利用開始申込書!$B$48="希望しない","",IF(TRIM(F213)="","未記入",T213)),IF(TRIM(F213)="","","☓"))</f>
        <v/>
      </c>
      <c r="N213" s="46"/>
      <c r="O213" s="46">
        <f t="shared" si="47"/>
        <v>0</v>
      </c>
      <c r="P213" s="46">
        <f t="shared" si="48"/>
        <v>0</v>
      </c>
      <c r="Q213" s="46">
        <f t="shared" si="49"/>
        <v>0</v>
      </c>
      <c r="R213" s="46">
        <f t="shared" si="50"/>
        <v>0</v>
      </c>
      <c r="S213" s="35" t="str">
        <f t="shared" si="51"/>
        <v>☓</v>
      </c>
      <c r="T213" s="35" t="str">
        <f t="shared" si="52"/>
        <v>☓</v>
      </c>
      <c r="U213" s="14">
        <f t="shared" si="57"/>
        <v>0</v>
      </c>
      <c r="V213" s="8">
        <f t="shared" si="53"/>
        <v>0</v>
      </c>
      <c r="W213" s="8">
        <f t="shared" si="54"/>
        <v>0</v>
      </c>
      <c r="X213" s="8">
        <f t="shared" si="55"/>
        <v>0</v>
      </c>
      <c r="Y213" s="8">
        <f t="shared" si="56"/>
        <v>0</v>
      </c>
    </row>
    <row r="214" spans="1:25" ht="14.25">
      <c r="A214" s="39">
        <v>231</v>
      </c>
      <c r="B214" s="62"/>
      <c r="C214" s="44"/>
      <c r="D214" s="44"/>
      <c r="E214" s="17"/>
      <c r="F214" s="60"/>
      <c r="G214" s="44"/>
      <c r="H214" s="89"/>
      <c r="I214" s="88"/>
      <c r="J214" s="47" t="str">
        <f t="shared" si="46"/>
        <v/>
      </c>
      <c r="K214" s="47" t="str">
        <f t="shared" si="44"/>
        <v/>
      </c>
      <c r="L214" s="47" t="str">
        <f t="shared" si="45"/>
        <v/>
      </c>
      <c r="M214" s="47" t="str">
        <f>IF($J214&lt;&gt;"",IF(いんふぉ・EnneSmart利用開始申込書!$B$48="希望しない","",IF(TRIM(F214)="","未記入",T214)),IF(TRIM(F214)="","","☓"))</f>
        <v/>
      </c>
      <c r="N214" s="46"/>
      <c r="O214" s="46">
        <f t="shared" si="47"/>
        <v>0</v>
      </c>
      <c r="P214" s="46">
        <f t="shared" si="48"/>
        <v>0</v>
      </c>
      <c r="Q214" s="46">
        <f t="shared" si="49"/>
        <v>0</v>
      </c>
      <c r="R214" s="46">
        <f t="shared" si="50"/>
        <v>0</v>
      </c>
      <c r="S214" s="35" t="str">
        <f t="shared" si="51"/>
        <v>☓</v>
      </c>
      <c r="T214" s="35" t="str">
        <f t="shared" si="52"/>
        <v>☓</v>
      </c>
      <c r="U214" s="14">
        <f t="shared" si="57"/>
        <v>0</v>
      </c>
      <c r="V214" s="8">
        <f t="shared" si="53"/>
        <v>0</v>
      </c>
      <c r="W214" s="8">
        <f t="shared" si="54"/>
        <v>0</v>
      </c>
      <c r="X214" s="8">
        <f t="shared" si="55"/>
        <v>0</v>
      </c>
      <c r="Y214" s="8">
        <f t="shared" si="56"/>
        <v>0</v>
      </c>
    </row>
    <row r="215" spans="1:25" ht="14.25">
      <c r="A215" s="39">
        <v>232</v>
      </c>
      <c r="B215" s="62"/>
      <c r="C215" s="44"/>
      <c r="D215" s="44"/>
      <c r="E215" s="17"/>
      <c r="F215" s="60"/>
      <c r="G215" s="44"/>
      <c r="H215" s="89"/>
      <c r="I215" s="88"/>
      <c r="J215" s="47" t="str">
        <f t="shared" si="46"/>
        <v/>
      </c>
      <c r="K215" s="47" t="str">
        <f t="shared" si="44"/>
        <v/>
      </c>
      <c r="L215" s="47" t="str">
        <f t="shared" si="45"/>
        <v/>
      </c>
      <c r="M215" s="47" t="str">
        <f>IF($J215&lt;&gt;"",IF(いんふぉ・EnneSmart利用開始申込書!$B$48="希望しない","",IF(TRIM(F215)="","未記入",T215)),IF(TRIM(F215)="","","☓"))</f>
        <v/>
      </c>
      <c r="N215" s="46"/>
      <c r="O215" s="46">
        <f t="shared" si="47"/>
        <v>0</v>
      </c>
      <c r="P215" s="46">
        <f t="shared" si="48"/>
        <v>0</v>
      </c>
      <c r="Q215" s="46">
        <f t="shared" si="49"/>
        <v>0</v>
      </c>
      <c r="R215" s="46">
        <f t="shared" si="50"/>
        <v>0</v>
      </c>
      <c r="S215" s="35" t="str">
        <f t="shared" si="51"/>
        <v>☓</v>
      </c>
      <c r="T215" s="35" t="str">
        <f t="shared" si="52"/>
        <v>☓</v>
      </c>
      <c r="U215" s="14">
        <f t="shared" si="57"/>
        <v>0</v>
      </c>
      <c r="V215" s="8">
        <f t="shared" si="53"/>
        <v>0</v>
      </c>
      <c r="W215" s="8">
        <f t="shared" si="54"/>
        <v>0</v>
      </c>
      <c r="X215" s="8">
        <f t="shared" si="55"/>
        <v>0</v>
      </c>
      <c r="Y215" s="8">
        <f t="shared" si="56"/>
        <v>0</v>
      </c>
    </row>
    <row r="216" spans="1:25" ht="14.25">
      <c r="A216" s="39">
        <v>233</v>
      </c>
      <c r="B216" s="62"/>
      <c r="C216" s="44"/>
      <c r="D216" s="44"/>
      <c r="E216" s="17"/>
      <c r="F216" s="60"/>
      <c r="G216" s="44"/>
      <c r="H216" s="89"/>
      <c r="I216" s="88"/>
      <c r="J216" s="47" t="str">
        <f t="shared" si="46"/>
        <v/>
      </c>
      <c r="K216" s="47" t="str">
        <f t="shared" si="44"/>
        <v/>
      </c>
      <c r="L216" s="47" t="str">
        <f t="shared" si="45"/>
        <v/>
      </c>
      <c r="M216" s="47" t="str">
        <f>IF($J216&lt;&gt;"",IF(いんふぉ・EnneSmart利用開始申込書!$B$48="希望しない","",IF(TRIM(F216)="","未記入",T216)),IF(TRIM(F216)="","","☓"))</f>
        <v/>
      </c>
      <c r="N216" s="46"/>
      <c r="O216" s="46">
        <f t="shared" si="47"/>
        <v>0</v>
      </c>
      <c r="P216" s="46">
        <f t="shared" si="48"/>
        <v>0</v>
      </c>
      <c r="Q216" s="46">
        <f t="shared" si="49"/>
        <v>0</v>
      </c>
      <c r="R216" s="46">
        <f t="shared" si="50"/>
        <v>0</v>
      </c>
      <c r="S216" s="35" t="str">
        <f t="shared" si="51"/>
        <v>☓</v>
      </c>
      <c r="T216" s="35" t="str">
        <f t="shared" si="52"/>
        <v>☓</v>
      </c>
      <c r="U216" s="14">
        <f t="shared" si="57"/>
        <v>0</v>
      </c>
      <c r="V216" s="8">
        <f t="shared" si="53"/>
        <v>0</v>
      </c>
      <c r="W216" s="8">
        <f t="shared" si="54"/>
        <v>0</v>
      </c>
      <c r="X216" s="8">
        <f t="shared" si="55"/>
        <v>0</v>
      </c>
      <c r="Y216" s="8">
        <f t="shared" si="56"/>
        <v>0</v>
      </c>
    </row>
    <row r="217" spans="1:25" ht="14.25">
      <c r="A217" s="39">
        <v>234</v>
      </c>
      <c r="B217" s="62"/>
      <c r="C217" s="44"/>
      <c r="D217" s="44"/>
      <c r="E217" s="17"/>
      <c r="F217" s="60"/>
      <c r="G217" s="44"/>
      <c r="H217" s="89"/>
      <c r="I217" s="88"/>
      <c r="J217" s="47" t="str">
        <f t="shared" si="46"/>
        <v/>
      </c>
      <c r="K217" s="47" t="str">
        <f t="shared" si="44"/>
        <v/>
      </c>
      <c r="L217" s="47" t="str">
        <f t="shared" si="45"/>
        <v/>
      </c>
      <c r="M217" s="47" t="str">
        <f>IF($J217&lt;&gt;"",IF(いんふぉ・EnneSmart利用開始申込書!$B$48="希望しない","",IF(TRIM(F217)="","未記入",T217)),IF(TRIM(F217)="","","☓"))</f>
        <v/>
      </c>
      <c r="N217" s="46"/>
      <c r="O217" s="46">
        <f t="shared" si="47"/>
        <v>0</v>
      </c>
      <c r="P217" s="46">
        <f t="shared" si="48"/>
        <v>0</v>
      </c>
      <c r="Q217" s="46">
        <f t="shared" si="49"/>
        <v>0</v>
      </c>
      <c r="R217" s="46">
        <f t="shared" si="50"/>
        <v>0</v>
      </c>
      <c r="S217" s="35" t="str">
        <f t="shared" si="51"/>
        <v>☓</v>
      </c>
      <c r="T217" s="35" t="str">
        <f t="shared" si="52"/>
        <v>☓</v>
      </c>
      <c r="U217" s="14">
        <f t="shared" si="57"/>
        <v>0</v>
      </c>
      <c r="V217" s="8">
        <f t="shared" si="53"/>
        <v>0</v>
      </c>
      <c r="W217" s="8">
        <f t="shared" si="54"/>
        <v>0</v>
      </c>
      <c r="X217" s="8">
        <f t="shared" si="55"/>
        <v>0</v>
      </c>
      <c r="Y217" s="8">
        <f t="shared" si="56"/>
        <v>0</v>
      </c>
    </row>
    <row r="218" spans="1:25" ht="14.25">
      <c r="A218" s="39">
        <v>235</v>
      </c>
      <c r="B218" s="62"/>
      <c r="C218" s="44"/>
      <c r="D218" s="44"/>
      <c r="E218" s="17"/>
      <c r="F218" s="60"/>
      <c r="G218" s="44"/>
      <c r="H218" s="89"/>
      <c r="I218" s="88"/>
      <c r="J218" s="47" t="str">
        <f t="shared" si="46"/>
        <v/>
      </c>
      <c r="K218" s="47" t="str">
        <f t="shared" si="44"/>
        <v/>
      </c>
      <c r="L218" s="47" t="str">
        <f t="shared" si="45"/>
        <v/>
      </c>
      <c r="M218" s="47" t="str">
        <f>IF($J218&lt;&gt;"",IF(いんふぉ・EnneSmart利用開始申込書!$B$48="希望しない","",IF(TRIM(F218)="","未記入",T218)),IF(TRIM(F218)="","","☓"))</f>
        <v/>
      </c>
      <c r="N218" s="46"/>
      <c r="O218" s="46">
        <f t="shared" si="47"/>
        <v>0</v>
      </c>
      <c r="P218" s="46">
        <f t="shared" si="48"/>
        <v>0</v>
      </c>
      <c r="Q218" s="46">
        <f t="shared" si="49"/>
        <v>0</v>
      </c>
      <c r="R218" s="46">
        <f t="shared" si="50"/>
        <v>0</v>
      </c>
      <c r="S218" s="35" t="str">
        <f t="shared" si="51"/>
        <v>☓</v>
      </c>
      <c r="T218" s="35" t="str">
        <f t="shared" si="52"/>
        <v>☓</v>
      </c>
      <c r="U218" s="14">
        <f t="shared" si="57"/>
        <v>0</v>
      </c>
      <c r="V218" s="8">
        <f t="shared" si="53"/>
        <v>0</v>
      </c>
      <c r="W218" s="8">
        <f t="shared" si="54"/>
        <v>0</v>
      </c>
      <c r="X218" s="8">
        <f t="shared" si="55"/>
        <v>0</v>
      </c>
      <c r="Y218" s="8">
        <f t="shared" si="56"/>
        <v>0</v>
      </c>
    </row>
    <row r="219" spans="1:25" ht="14.25">
      <c r="A219" s="39">
        <v>236</v>
      </c>
      <c r="B219" s="62"/>
      <c r="C219" s="44"/>
      <c r="D219" s="44"/>
      <c r="E219" s="17"/>
      <c r="F219" s="60"/>
      <c r="G219" s="44"/>
      <c r="H219" s="89"/>
      <c r="I219" s="88"/>
      <c r="J219" s="47" t="str">
        <f t="shared" si="46"/>
        <v/>
      </c>
      <c r="K219" s="47" t="str">
        <f t="shared" si="44"/>
        <v/>
      </c>
      <c r="L219" s="47" t="str">
        <f t="shared" si="45"/>
        <v/>
      </c>
      <c r="M219" s="47" t="str">
        <f>IF($J219&lt;&gt;"",IF(いんふぉ・EnneSmart利用開始申込書!$B$48="希望しない","",IF(TRIM(F219)="","未記入",T219)),IF(TRIM(F219)="","","☓"))</f>
        <v/>
      </c>
      <c r="N219" s="46"/>
      <c r="O219" s="46">
        <f t="shared" si="47"/>
        <v>0</v>
      </c>
      <c r="P219" s="46">
        <f t="shared" si="48"/>
        <v>0</v>
      </c>
      <c r="Q219" s="46">
        <f t="shared" si="49"/>
        <v>0</v>
      </c>
      <c r="R219" s="46">
        <f t="shared" si="50"/>
        <v>0</v>
      </c>
      <c r="S219" s="35" t="str">
        <f t="shared" si="51"/>
        <v>☓</v>
      </c>
      <c r="T219" s="35" t="str">
        <f t="shared" si="52"/>
        <v>☓</v>
      </c>
      <c r="U219" s="14">
        <f t="shared" si="57"/>
        <v>0</v>
      </c>
      <c r="V219" s="8">
        <f t="shared" si="53"/>
        <v>0</v>
      </c>
      <c r="W219" s="8">
        <f t="shared" si="54"/>
        <v>0</v>
      </c>
      <c r="X219" s="8">
        <f t="shared" si="55"/>
        <v>0</v>
      </c>
      <c r="Y219" s="8">
        <f t="shared" si="56"/>
        <v>0</v>
      </c>
    </row>
    <row r="220" spans="1:25" ht="14.25">
      <c r="A220" s="39">
        <v>237</v>
      </c>
      <c r="B220" s="62"/>
      <c r="C220" s="44"/>
      <c r="D220" s="44"/>
      <c r="E220" s="17"/>
      <c r="F220" s="60"/>
      <c r="G220" s="44"/>
      <c r="H220" s="89"/>
      <c r="I220" s="88"/>
      <c r="J220" s="47" t="str">
        <f t="shared" si="46"/>
        <v/>
      </c>
      <c r="K220" s="47" t="str">
        <f t="shared" si="44"/>
        <v/>
      </c>
      <c r="L220" s="47" t="str">
        <f t="shared" si="45"/>
        <v/>
      </c>
      <c r="M220" s="47" t="str">
        <f>IF($J220&lt;&gt;"",IF(いんふぉ・EnneSmart利用開始申込書!$B$48="希望しない","",IF(TRIM(F220)="","未記入",T220)),IF(TRIM(F220)="","","☓"))</f>
        <v/>
      </c>
      <c r="N220" s="46"/>
      <c r="O220" s="46">
        <f t="shared" si="47"/>
        <v>0</v>
      </c>
      <c r="P220" s="46">
        <f t="shared" si="48"/>
        <v>0</v>
      </c>
      <c r="Q220" s="46">
        <f t="shared" si="49"/>
        <v>0</v>
      </c>
      <c r="R220" s="46">
        <f t="shared" si="50"/>
        <v>0</v>
      </c>
      <c r="S220" s="35" t="str">
        <f t="shared" si="51"/>
        <v>☓</v>
      </c>
      <c r="T220" s="35" t="str">
        <f t="shared" si="52"/>
        <v>☓</v>
      </c>
      <c r="U220" s="14">
        <f t="shared" si="57"/>
        <v>0</v>
      </c>
      <c r="V220" s="8">
        <f t="shared" si="53"/>
        <v>0</v>
      </c>
      <c r="W220" s="8">
        <f t="shared" si="54"/>
        <v>0</v>
      </c>
      <c r="X220" s="8">
        <f t="shared" si="55"/>
        <v>0</v>
      </c>
      <c r="Y220" s="8">
        <f t="shared" si="56"/>
        <v>0</v>
      </c>
    </row>
    <row r="221" spans="1:25" ht="14.25">
      <c r="A221" s="39">
        <v>238</v>
      </c>
      <c r="B221" s="62"/>
      <c r="C221" s="44"/>
      <c r="D221" s="44"/>
      <c r="E221" s="17"/>
      <c r="F221" s="60"/>
      <c r="G221" s="44"/>
      <c r="H221" s="89"/>
      <c r="I221" s="88"/>
      <c r="J221" s="47" t="str">
        <f t="shared" si="46"/>
        <v/>
      </c>
      <c r="K221" s="47" t="str">
        <f t="shared" si="44"/>
        <v/>
      </c>
      <c r="L221" s="47" t="str">
        <f t="shared" si="45"/>
        <v/>
      </c>
      <c r="M221" s="47" t="str">
        <f>IF($J221&lt;&gt;"",IF(いんふぉ・EnneSmart利用開始申込書!$B$48="希望しない","",IF(TRIM(F221)="","未記入",T221)),IF(TRIM(F221)="","","☓"))</f>
        <v/>
      </c>
      <c r="N221" s="46"/>
      <c r="O221" s="46">
        <f t="shared" si="47"/>
        <v>0</v>
      </c>
      <c r="P221" s="46">
        <f t="shared" si="48"/>
        <v>0</v>
      </c>
      <c r="Q221" s="46">
        <f t="shared" si="49"/>
        <v>0</v>
      </c>
      <c r="R221" s="46">
        <f t="shared" si="50"/>
        <v>0</v>
      </c>
      <c r="S221" s="35" t="str">
        <f t="shared" si="51"/>
        <v>☓</v>
      </c>
      <c r="T221" s="35" t="str">
        <f t="shared" si="52"/>
        <v>☓</v>
      </c>
      <c r="U221" s="14">
        <f t="shared" si="57"/>
        <v>0</v>
      </c>
      <c r="V221" s="8">
        <f t="shared" si="53"/>
        <v>0</v>
      </c>
      <c r="W221" s="8">
        <f t="shared" si="54"/>
        <v>0</v>
      </c>
      <c r="X221" s="8">
        <f t="shared" si="55"/>
        <v>0</v>
      </c>
      <c r="Y221" s="8">
        <f t="shared" si="56"/>
        <v>0</v>
      </c>
    </row>
    <row r="222" spans="1:25" ht="14.25">
      <c r="A222" s="39">
        <v>239</v>
      </c>
      <c r="B222" s="62"/>
      <c r="C222" s="44"/>
      <c r="D222" s="44"/>
      <c r="E222" s="17"/>
      <c r="F222" s="60"/>
      <c r="G222" s="44"/>
      <c r="H222" s="89"/>
      <c r="I222" s="88"/>
      <c r="J222" s="47" t="str">
        <f t="shared" si="46"/>
        <v/>
      </c>
      <c r="K222" s="47" t="str">
        <f t="shared" si="44"/>
        <v/>
      </c>
      <c r="L222" s="47" t="str">
        <f t="shared" si="45"/>
        <v/>
      </c>
      <c r="M222" s="47" t="str">
        <f>IF($J222&lt;&gt;"",IF(いんふぉ・EnneSmart利用開始申込書!$B$48="希望しない","",IF(TRIM(F222)="","未記入",T222)),IF(TRIM(F222)="","","☓"))</f>
        <v/>
      </c>
      <c r="N222" s="46"/>
      <c r="O222" s="46">
        <f t="shared" si="47"/>
        <v>0</v>
      </c>
      <c r="P222" s="46">
        <f t="shared" si="48"/>
        <v>0</v>
      </c>
      <c r="Q222" s="46">
        <f t="shared" si="49"/>
        <v>0</v>
      </c>
      <c r="R222" s="46">
        <f t="shared" si="50"/>
        <v>0</v>
      </c>
      <c r="S222" s="35" t="str">
        <f t="shared" si="51"/>
        <v>☓</v>
      </c>
      <c r="T222" s="35" t="str">
        <f t="shared" si="52"/>
        <v>☓</v>
      </c>
      <c r="U222" s="14">
        <f t="shared" si="57"/>
        <v>0</v>
      </c>
      <c r="V222" s="8">
        <f t="shared" si="53"/>
        <v>0</v>
      </c>
      <c r="W222" s="8">
        <f t="shared" si="54"/>
        <v>0</v>
      </c>
      <c r="X222" s="8">
        <f t="shared" si="55"/>
        <v>0</v>
      </c>
      <c r="Y222" s="8">
        <f t="shared" si="56"/>
        <v>0</v>
      </c>
    </row>
    <row r="223" spans="1:25" ht="14.25">
      <c r="A223" s="39">
        <v>240</v>
      </c>
      <c r="B223" s="62"/>
      <c r="C223" s="44"/>
      <c r="D223" s="44"/>
      <c r="E223" s="17"/>
      <c r="F223" s="60"/>
      <c r="G223" s="44"/>
      <c r="H223" s="89"/>
      <c r="I223" s="88"/>
      <c r="J223" s="47" t="str">
        <f t="shared" si="46"/>
        <v/>
      </c>
      <c r="K223" s="47" t="str">
        <f t="shared" si="44"/>
        <v/>
      </c>
      <c r="L223" s="47" t="str">
        <f t="shared" si="45"/>
        <v/>
      </c>
      <c r="M223" s="47" t="str">
        <f>IF($J223&lt;&gt;"",IF(いんふぉ・EnneSmart利用開始申込書!$B$48="希望しない","",IF(TRIM(F223)="","未記入",T223)),IF(TRIM(F223)="","","☓"))</f>
        <v/>
      </c>
      <c r="N223" s="46"/>
      <c r="O223" s="46">
        <f t="shared" si="47"/>
        <v>0</v>
      </c>
      <c r="P223" s="46">
        <f t="shared" si="48"/>
        <v>0</v>
      </c>
      <c r="Q223" s="46">
        <f t="shared" si="49"/>
        <v>0</v>
      </c>
      <c r="R223" s="46">
        <f t="shared" si="50"/>
        <v>0</v>
      </c>
      <c r="S223" s="35" t="str">
        <f t="shared" si="51"/>
        <v>☓</v>
      </c>
      <c r="T223" s="35" t="str">
        <f t="shared" si="52"/>
        <v>☓</v>
      </c>
      <c r="U223" s="14">
        <f t="shared" si="57"/>
        <v>0</v>
      </c>
      <c r="V223" s="8">
        <f t="shared" si="53"/>
        <v>0</v>
      </c>
      <c r="W223" s="8">
        <f t="shared" si="54"/>
        <v>0</v>
      </c>
      <c r="X223" s="8">
        <f t="shared" si="55"/>
        <v>0</v>
      </c>
      <c r="Y223" s="8">
        <f t="shared" si="56"/>
        <v>0</v>
      </c>
    </row>
    <row r="224" spans="1:25" ht="14.25">
      <c r="A224" s="39">
        <v>241</v>
      </c>
      <c r="B224" s="62"/>
      <c r="C224" s="44"/>
      <c r="D224" s="44"/>
      <c r="E224" s="17"/>
      <c r="F224" s="60"/>
      <c r="G224" s="44"/>
      <c r="H224" s="89"/>
      <c r="I224" s="88"/>
      <c r="J224" s="47" t="str">
        <f t="shared" si="46"/>
        <v/>
      </c>
      <c r="K224" s="47" t="str">
        <f t="shared" si="44"/>
        <v/>
      </c>
      <c r="L224" s="47" t="str">
        <f t="shared" si="45"/>
        <v/>
      </c>
      <c r="M224" s="47" t="str">
        <f>IF($J224&lt;&gt;"",IF(いんふぉ・EnneSmart利用開始申込書!$B$48="希望しない","",IF(TRIM(F224)="","未記入",T224)),IF(TRIM(F224)="","","☓"))</f>
        <v/>
      </c>
      <c r="N224" s="46"/>
      <c r="O224" s="46">
        <f t="shared" si="47"/>
        <v>0</v>
      </c>
      <c r="P224" s="46">
        <f t="shared" si="48"/>
        <v>0</v>
      </c>
      <c r="Q224" s="46">
        <f t="shared" si="49"/>
        <v>0</v>
      </c>
      <c r="R224" s="46">
        <f t="shared" si="50"/>
        <v>0</v>
      </c>
      <c r="S224" s="35" t="str">
        <f t="shared" si="51"/>
        <v>☓</v>
      </c>
      <c r="T224" s="35" t="str">
        <f t="shared" si="52"/>
        <v>☓</v>
      </c>
      <c r="U224" s="14">
        <f t="shared" si="57"/>
        <v>0</v>
      </c>
      <c r="V224" s="8">
        <f t="shared" si="53"/>
        <v>0</v>
      </c>
      <c r="W224" s="8">
        <f t="shared" si="54"/>
        <v>0</v>
      </c>
      <c r="X224" s="8">
        <f t="shared" si="55"/>
        <v>0</v>
      </c>
      <c r="Y224" s="8">
        <f t="shared" si="56"/>
        <v>0</v>
      </c>
    </row>
    <row r="225" spans="1:25" ht="14.25">
      <c r="A225" s="39">
        <v>242</v>
      </c>
      <c r="B225" s="62"/>
      <c r="C225" s="44"/>
      <c r="D225" s="44"/>
      <c r="E225" s="17"/>
      <c r="F225" s="60"/>
      <c r="G225" s="44"/>
      <c r="H225" s="89"/>
      <c r="I225" s="88"/>
      <c r="J225" s="47" t="str">
        <f t="shared" si="46"/>
        <v/>
      </c>
      <c r="K225" s="47" t="str">
        <f t="shared" si="44"/>
        <v/>
      </c>
      <c r="L225" s="47" t="str">
        <f t="shared" si="45"/>
        <v/>
      </c>
      <c r="M225" s="47" t="str">
        <f>IF($J225&lt;&gt;"",IF(いんふぉ・EnneSmart利用開始申込書!$B$48="希望しない","",IF(TRIM(F225)="","未記入",T225)),IF(TRIM(F225)="","","☓"))</f>
        <v/>
      </c>
      <c r="N225" s="46"/>
      <c r="O225" s="46">
        <f t="shared" si="47"/>
        <v>0</v>
      </c>
      <c r="P225" s="46">
        <f t="shared" si="48"/>
        <v>0</v>
      </c>
      <c r="Q225" s="46">
        <f t="shared" si="49"/>
        <v>0</v>
      </c>
      <c r="R225" s="46">
        <f t="shared" si="50"/>
        <v>0</v>
      </c>
      <c r="S225" s="35" t="str">
        <f t="shared" si="51"/>
        <v>☓</v>
      </c>
      <c r="T225" s="35" t="str">
        <f t="shared" si="52"/>
        <v>☓</v>
      </c>
      <c r="U225" s="14">
        <f t="shared" si="57"/>
        <v>0</v>
      </c>
      <c r="V225" s="8">
        <f t="shared" si="53"/>
        <v>0</v>
      </c>
      <c r="W225" s="8">
        <f t="shared" si="54"/>
        <v>0</v>
      </c>
      <c r="X225" s="8">
        <f t="shared" si="55"/>
        <v>0</v>
      </c>
      <c r="Y225" s="8">
        <f t="shared" si="56"/>
        <v>0</v>
      </c>
    </row>
    <row r="226" spans="1:25" ht="14.25">
      <c r="A226" s="39">
        <v>243</v>
      </c>
      <c r="B226" s="62"/>
      <c r="C226" s="44"/>
      <c r="D226" s="44"/>
      <c r="E226" s="17"/>
      <c r="F226" s="60"/>
      <c r="G226" s="44"/>
      <c r="H226" s="89"/>
      <c r="I226" s="88"/>
      <c r="J226" s="47" t="str">
        <f t="shared" si="46"/>
        <v/>
      </c>
      <c r="K226" s="47" t="str">
        <f t="shared" si="44"/>
        <v/>
      </c>
      <c r="L226" s="47" t="str">
        <f t="shared" si="45"/>
        <v/>
      </c>
      <c r="M226" s="47" t="str">
        <f>IF($J226&lt;&gt;"",IF(いんふぉ・EnneSmart利用開始申込書!$B$48="希望しない","",IF(TRIM(F226)="","未記入",T226)),IF(TRIM(F226)="","","☓"))</f>
        <v/>
      </c>
      <c r="N226" s="46"/>
      <c r="O226" s="46">
        <f t="shared" si="47"/>
        <v>0</v>
      </c>
      <c r="P226" s="46">
        <f t="shared" si="48"/>
        <v>0</v>
      </c>
      <c r="Q226" s="46">
        <f t="shared" si="49"/>
        <v>0</v>
      </c>
      <c r="R226" s="46">
        <f t="shared" si="50"/>
        <v>0</v>
      </c>
      <c r="S226" s="35" t="str">
        <f t="shared" si="51"/>
        <v>☓</v>
      </c>
      <c r="T226" s="35" t="str">
        <f t="shared" si="52"/>
        <v>☓</v>
      </c>
      <c r="U226" s="14">
        <f t="shared" si="57"/>
        <v>0</v>
      </c>
      <c r="V226" s="8">
        <f t="shared" si="53"/>
        <v>0</v>
      </c>
      <c r="W226" s="8">
        <f t="shared" si="54"/>
        <v>0</v>
      </c>
      <c r="X226" s="8">
        <f t="shared" si="55"/>
        <v>0</v>
      </c>
      <c r="Y226" s="8">
        <f t="shared" si="56"/>
        <v>0</v>
      </c>
    </row>
    <row r="227" spans="1:25" ht="14.25">
      <c r="A227" s="39">
        <v>244</v>
      </c>
      <c r="B227" s="62"/>
      <c r="C227" s="44"/>
      <c r="D227" s="44"/>
      <c r="E227" s="17"/>
      <c r="F227" s="60"/>
      <c r="G227" s="44"/>
      <c r="H227" s="89"/>
      <c r="I227" s="88"/>
      <c r="J227" s="47" t="str">
        <f t="shared" si="46"/>
        <v/>
      </c>
      <c r="K227" s="47" t="str">
        <f t="shared" si="44"/>
        <v/>
      </c>
      <c r="L227" s="47" t="str">
        <f t="shared" si="45"/>
        <v/>
      </c>
      <c r="M227" s="47" t="str">
        <f>IF($J227&lt;&gt;"",IF(いんふぉ・EnneSmart利用開始申込書!$B$48="希望しない","",IF(TRIM(F227)="","未記入",T227)),IF(TRIM(F227)="","","☓"))</f>
        <v/>
      </c>
      <c r="N227" s="46"/>
      <c r="O227" s="46">
        <f t="shared" si="47"/>
        <v>0</v>
      </c>
      <c r="P227" s="46">
        <f t="shared" si="48"/>
        <v>0</v>
      </c>
      <c r="Q227" s="46">
        <f t="shared" si="49"/>
        <v>0</v>
      </c>
      <c r="R227" s="46">
        <f t="shared" si="50"/>
        <v>0</v>
      </c>
      <c r="S227" s="35" t="str">
        <f t="shared" si="51"/>
        <v>☓</v>
      </c>
      <c r="T227" s="35" t="str">
        <f t="shared" si="52"/>
        <v>☓</v>
      </c>
      <c r="U227" s="14">
        <f t="shared" si="57"/>
        <v>0</v>
      </c>
      <c r="V227" s="8">
        <f t="shared" si="53"/>
        <v>0</v>
      </c>
      <c r="W227" s="8">
        <f t="shared" si="54"/>
        <v>0</v>
      </c>
      <c r="X227" s="8">
        <f t="shared" si="55"/>
        <v>0</v>
      </c>
      <c r="Y227" s="8">
        <f t="shared" si="56"/>
        <v>0</v>
      </c>
    </row>
    <row r="228" spans="1:25" ht="14.25">
      <c r="A228" s="39">
        <v>245</v>
      </c>
      <c r="B228" s="62"/>
      <c r="C228" s="44"/>
      <c r="D228" s="44"/>
      <c r="E228" s="17"/>
      <c r="F228" s="60"/>
      <c r="G228" s="44"/>
      <c r="H228" s="89"/>
      <c r="I228" s="88"/>
      <c r="J228" s="47" t="str">
        <f t="shared" si="46"/>
        <v/>
      </c>
      <c r="K228" s="47" t="str">
        <f t="shared" si="44"/>
        <v/>
      </c>
      <c r="L228" s="47" t="str">
        <f t="shared" si="45"/>
        <v/>
      </c>
      <c r="M228" s="47" t="str">
        <f>IF($J228&lt;&gt;"",IF(いんふぉ・EnneSmart利用開始申込書!$B$48="希望しない","",IF(TRIM(F228)="","未記入",T228)),IF(TRIM(F228)="","","☓"))</f>
        <v/>
      </c>
      <c r="N228" s="46"/>
      <c r="O228" s="46">
        <f t="shared" si="47"/>
        <v>0</v>
      </c>
      <c r="P228" s="46">
        <f t="shared" si="48"/>
        <v>0</v>
      </c>
      <c r="Q228" s="46">
        <f t="shared" si="49"/>
        <v>0</v>
      </c>
      <c r="R228" s="46">
        <f t="shared" si="50"/>
        <v>0</v>
      </c>
      <c r="S228" s="35" t="str">
        <f t="shared" si="51"/>
        <v>☓</v>
      </c>
      <c r="T228" s="35" t="str">
        <f t="shared" si="52"/>
        <v>☓</v>
      </c>
      <c r="U228" s="14">
        <f t="shared" si="57"/>
        <v>0</v>
      </c>
      <c r="V228" s="8">
        <f t="shared" si="53"/>
        <v>0</v>
      </c>
      <c r="W228" s="8">
        <f t="shared" si="54"/>
        <v>0</v>
      </c>
      <c r="X228" s="8">
        <f t="shared" si="55"/>
        <v>0</v>
      </c>
      <c r="Y228" s="8">
        <f t="shared" si="56"/>
        <v>0</v>
      </c>
    </row>
    <row r="229" spans="1:25" ht="14.25">
      <c r="A229" s="39">
        <v>246</v>
      </c>
      <c r="B229" s="62"/>
      <c r="C229" s="44"/>
      <c r="D229" s="44"/>
      <c r="E229" s="17"/>
      <c r="F229" s="60"/>
      <c r="G229" s="44"/>
      <c r="H229" s="89"/>
      <c r="I229" s="88"/>
      <c r="J229" s="47" t="str">
        <f t="shared" si="46"/>
        <v/>
      </c>
      <c r="K229" s="47" t="str">
        <f t="shared" si="44"/>
        <v/>
      </c>
      <c r="L229" s="47" t="str">
        <f t="shared" si="45"/>
        <v/>
      </c>
      <c r="M229" s="47" t="str">
        <f>IF($J229&lt;&gt;"",IF(いんふぉ・EnneSmart利用開始申込書!$B$48="希望しない","",IF(TRIM(F229)="","未記入",T229)),IF(TRIM(F229)="","","☓"))</f>
        <v/>
      </c>
      <c r="N229" s="46"/>
      <c r="O229" s="46">
        <f t="shared" si="47"/>
        <v>0</v>
      </c>
      <c r="P229" s="46">
        <f t="shared" si="48"/>
        <v>0</v>
      </c>
      <c r="Q229" s="46">
        <f t="shared" si="49"/>
        <v>0</v>
      </c>
      <c r="R229" s="46">
        <f t="shared" si="50"/>
        <v>0</v>
      </c>
      <c r="S229" s="35" t="str">
        <f t="shared" si="51"/>
        <v>☓</v>
      </c>
      <c r="T229" s="35" t="str">
        <f t="shared" si="52"/>
        <v>☓</v>
      </c>
      <c r="U229" s="14">
        <f t="shared" si="57"/>
        <v>0</v>
      </c>
      <c r="V229" s="8">
        <f t="shared" si="53"/>
        <v>0</v>
      </c>
      <c r="W229" s="8">
        <f t="shared" si="54"/>
        <v>0</v>
      </c>
      <c r="X229" s="8">
        <f t="shared" si="55"/>
        <v>0</v>
      </c>
      <c r="Y229" s="8">
        <f t="shared" si="56"/>
        <v>0</v>
      </c>
    </row>
    <row r="230" spans="1:25" ht="14.25">
      <c r="A230" s="39">
        <v>247</v>
      </c>
      <c r="B230" s="62"/>
      <c r="C230" s="44"/>
      <c r="D230" s="44"/>
      <c r="E230" s="17"/>
      <c r="F230" s="60"/>
      <c r="G230" s="44"/>
      <c r="H230" s="89"/>
      <c r="I230" s="88"/>
      <c r="J230" s="47" t="str">
        <f t="shared" si="46"/>
        <v/>
      </c>
      <c r="K230" s="47" t="str">
        <f t="shared" si="44"/>
        <v/>
      </c>
      <c r="L230" s="47" t="str">
        <f t="shared" si="45"/>
        <v/>
      </c>
      <c r="M230" s="47" t="str">
        <f>IF($J230&lt;&gt;"",IF(いんふぉ・EnneSmart利用開始申込書!$B$48="希望しない","",IF(TRIM(F230)="","未記入",T230)),IF(TRIM(F230)="","","☓"))</f>
        <v/>
      </c>
      <c r="N230" s="46"/>
      <c r="O230" s="46">
        <f t="shared" si="47"/>
        <v>0</v>
      </c>
      <c r="P230" s="46">
        <f t="shared" si="48"/>
        <v>0</v>
      </c>
      <c r="Q230" s="46">
        <f t="shared" si="49"/>
        <v>0</v>
      </c>
      <c r="R230" s="46">
        <f t="shared" si="50"/>
        <v>0</v>
      </c>
      <c r="S230" s="35" t="str">
        <f t="shared" si="51"/>
        <v>☓</v>
      </c>
      <c r="T230" s="35" t="str">
        <f t="shared" si="52"/>
        <v>☓</v>
      </c>
      <c r="U230" s="14">
        <f t="shared" si="57"/>
        <v>0</v>
      </c>
      <c r="V230" s="8">
        <f t="shared" si="53"/>
        <v>0</v>
      </c>
      <c r="W230" s="8">
        <f t="shared" si="54"/>
        <v>0</v>
      </c>
      <c r="X230" s="8">
        <f t="shared" si="55"/>
        <v>0</v>
      </c>
      <c r="Y230" s="8">
        <f t="shared" si="56"/>
        <v>0</v>
      </c>
    </row>
    <row r="231" spans="1:25" ht="14.25">
      <c r="A231" s="39">
        <v>248</v>
      </c>
      <c r="B231" s="62"/>
      <c r="C231" s="44"/>
      <c r="D231" s="44"/>
      <c r="E231" s="17"/>
      <c r="F231" s="60"/>
      <c r="G231" s="44"/>
      <c r="H231" s="89"/>
      <c r="I231" s="88"/>
      <c r="J231" s="47" t="str">
        <f t="shared" si="46"/>
        <v/>
      </c>
      <c r="K231" s="47" t="str">
        <f t="shared" si="44"/>
        <v/>
      </c>
      <c r="L231" s="47" t="str">
        <f t="shared" si="45"/>
        <v/>
      </c>
      <c r="M231" s="47" t="str">
        <f>IF($J231&lt;&gt;"",IF(いんふぉ・EnneSmart利用開始申込書!$B$48="希望しない","",IF(TRIM(F231)="","未記入",T231)),IF(TRIM(F231)="","","☓"))</f>
        <v/>
      </c>
      <c r="N231" s="46"/>
      <c r="O231" s="46">
        <f t="shared" si="47"/>
        <v>0</v>
      </c>
      <c r="P231" s="46">
        <f t="shared" si="48"/>
        <v>0</v>
      </c>
      <c r="Q231" s="46">
        <f t="shared" si="49"/>
        <v>0</v>
      </c>
      <c r="R231" s="46">
        <f t="shared" si="50"/>
        <v>0</v>
      </c>
      <c r="S231" s="35" t="str">
        <f t="shared" si="51"/>
        <v>☓</v>
      </c>
      <c r="T231" s="35" t="str">
        <f t="shared" si="52"/>
        <v>☓</v>
      </c>
      <c r="U231" s="14">
        <f t="shared" si="57"/>
        <v>0</v>
      </c>
      <c r="V231" s="8">
        <f t="shared" si="53"/>
        <v>0</v>
      </c>
      <c r="W231" s="8">
        <f t="shared" si="54"/>
        <v>0</v>
      </c>
      <c r="X231" s="8">
        <f t="shared" si="55"/>
        <v>0</v>
      </c>
      <c r="Y231" s="8">
        <f t="shared" si="56"/>
        <v>0</v>
      </c>
    </row>
    <row r="232" spans="1:25" ht="14.25">
      <c r="A232" s="39">
        <v>249</v>
      </c>
      <c r="B232" s="62"/>
      <c r="C232" s="44"/>
      <c r="D232" s="44"/>
      <c r="E232" s="17"/>
      <c r="F232" s="60"/>
      <c r="G232" s="44"/>
      <c r="H232" s="89"/>
      <c r="I232" s="88"/>
      <c r="J232" s="47" t="str">
        <f t="shared" si="46"/>
        <v/>
      </c>
      <c r="K232" s="47" t="str">
        <f t="shared" si="44"/>
        <v/>
      </c>
      <c r="L232" s="47" t="str">
        <f t="shared" si="45"/>
        <v/>
      </c>
      <c r="M232" s="47" t="str">
        <f>IF($J232&lt;&gt;"",IF(いんふぉ・EnneSmart利用開始申込書!$B$48="希望しない","",IF(TRIM(F232)="","未記入",T232)),IF(TRIM(F232)="","","☓"))</f>
        <v/>
      </c>
      <c r="N232" s="46"/>
      <c r="O232" s="46">
        <f t="shared" si="47"/>
        <v>0</v>
      </c>
      <c r="P232" s="46">
        <f t="shared" si="48"/>
        <v>0</v>
      </c>
      <c r="Q232" s="46">
        <f t="shared" si="49"/>
        <v>0</v>
      </c>
      <c r="R232" s="46">
        <f t="shared" si="50"/>
        <v>0</v>
      </c>
      <c r="S232" s="35" t="str">
        <f t="shared" si="51"/>
        <v>☓</v>
      </c>
      <c r="T232" s="35" t="str">
        <f t="shared" si="52"/>
        <v>☓</v>
      </c>
      <c r="U232" s="14">
        <f t="shared" si="57"/>
        <v>0</v>
      </c>
      <c r="V232" s="8">
        <f t="shared" si="53"/>
        <v>0</v>
      </c>
      <c r="W232" s="8">
        <f t="shared" si="54"/>
        <v>0</v>
      </c>
      <c r="X232" s="8">
        <f t="shared" si="55"/>
        <v>0</v>
      </c>
      <c r="Y232" s="8">
        <f t="shared" si="56"/>
        <v>0</v>
      </c>
    </row>
    <row r="233" spans="1:25" ht="14.25">
      <c r="A233" s="39">
        <v>250</v>
      </c>
      <c r="B233" s="62"/>
      <c r="C233" s="44"/>
      <c r="D233" s="44"/>
      <c r="E233" s="17"/>
      <c r="F233" s="60"/>
      <c r="G233" s="44"/>
      <c r="H233" s="89"/>
      <c r="I233" s="88"/>
      <c r="J233" s="47" t="str">
        <f t="shared" si="46"/>
        <v/>
      </c>
      <c r="K233" s="47" t="str">
        <f t="shared" si="44"/>
        <v/>
      </c>
      <c r="L233" s="47" t="str">
        <f t="shared" si="45"/>
        <v/>
      </c>
      <c r="M233" s="47" t="str">
        <f>IF($J233&lt;&gt;"",IF(いんふぉ・EnneSmart利用開始申込書!$B$48="希望しない","",IF(TRIM(F233)="","未記入",T233)),IF(TRIM(F233)="","","☓"))</f>
        <v/>
      </c>
      <c r="N233" s="46"/>
      <c r="O233" s="46">
        <f t="shared" si="47"/>
        <v>0</v>
      </c>
      <c r="P233" s="46">
        <f t="shared" si="48"/>
        <v>0</v>
      </c>
      <c r="Q233" s="46">
        <f t="shared" si="49"/>
        <v>0</v>
      </c>
      <c r="R233" s="46">
        <f t="shared" si="50"/>
        <v>0</v>
      </c>
      <c r="S233" s="35" t="str">
        <f t="shared" si="51"/>
        <v>☓</v>
      </c>
      <c r="T233" s="35" t="str">
        <f t="shared" si="52"/>
        <v>☓</v>
      </c>
      <c r="U233" s="14">
        <f t="shared" si="57"/>
        <v>0</v>
      </c>
      <c r="V233" s="8">
        <f t="shared" si="53"/>
        <v>0</v>
      </c>
      <c r="W233" s="8">
        <f t="shared" si="54"/>
        <v>0</v>
      </c>
      <c r="X233" s="8">
        <f t="shared" si="55"/>
        <v>0</v>
      </c>
      <c r="Y233" s="8">
        <f t="shared" si="56"/>
        <v>0</v>
      </c>
    </row>
    <row r="234" spans="1:25" ht="14.25">
      <c r="A234" s="39">
        <v>251</v>
      </c>
      <c r="B234" s="62"/>
      <c r="C234" s="44"/>
      <c r="D234" s="44"/>
      <c r="E234" s="17"/>
      <c r="F234" s="60"/>
      <c r="G234" s="44"/>
      <c r="H234" s="89"/>
      <c r="I234" s="88"/>
      <c r="J234" s="47" t="str">
        <f t="shared" si="46"/>
        <v/>
      </c>
      <c r="K234" s="47" t="str">
        <f t="shared" si="44"/>
        <v/>
      </c>
      <c r="L234" s="47" t="str">
        <f t="shared" si="45"/>
        <v/>
      </c>
      <c r="M234" s="47" t="str">
        <f>IF($J234&lt;&gt;"",IF(いんふぉ・EnneSmart利用開始申込書!$B$48="希望しない","",IF(TRIM(F234)="","未記入",T234)),IF(TRIM(F234)="","","☓"))</f>
        <v/>
      </c>
      <c r="N234" s="46"/>
      <c r="O234" s="46">
        <f t="shared" si="47"/>
        <v>0</v>
      </c>
      <c r="P234" s="46">
        <f t="shared" si="48"/>
        <v>0</v>
      </c>
      <c r="Q234" s="46">
        <f t="shared" si="49"/>
        <v>0</v>
      </c>
      <c r="R234" s="46">
        <f t="shared" si="50"/>
        <v>0</v>
      </c>
      <c r="S234" s="35" t="str">
        <f t="shared" si="51"/>
        <v>☓</v>
      </c>
      <c r="T234" s="35" t="str">
        <f t="shared" si="52"/>
        <v>☓</v>
      </c>
      <c r="U234" s="14">
        <f t="shared" si="57"/>
        <v>0</v>
      </c>
      <c r="V234" s="8">
        <f t="shared" si="53"/>
        <v>0</v>
      </c>
      <c r="W234" s="8">
        <f t="shared" si="54"/>
        <v>0</v>
      </c>
      <c r="X234" s="8">
        <f t="shared" si="55"/>
        <v>0</v>
      </c>
      <c r="Y234" s="8">
        <f t="shared" si="56"/>
        <v>0</v>
      </c>
    </row>
    <row r="235" spans="1:25" ht="14.25">
      <c r="A235" s="39">
        <v>252</v>
      </c>
      <c r="B235" s="62"/>
      <c r="C235" s="44"/>
      <c r="D235" s="44"/>
      <c r="E235" s="17"/>
      <c r="F235" s="60"/>
      <c r="G235" s="44"/>
      <c r="H235" s="89"/>
      <c r="I235" s="88"/>
      <c r="J235" s="47" t="str">
        <f t="shared" si="46"/>
        <v/>
      </c>
      <c r="K235" s="47" t="str">
        <f t="shared" si="44"/>
        <v/>
      </c>
      <c r="L235" s="47" t="str">
        <f t="shared" si="45"/>
        <v/>
      </c>
      <c r="M235" s="47" t="str">
        <f>IF($J235&lt;&gt;"",IF(いんふぉ・EnneSmart利用開始申込書!$B$48="希望しない","",IF(TRIM(F235)="","未記入",T235)),IF(TRIM(F235)="","","☓"))</f>
        <v/>
      </c>
      <c r="N235" s="46"/>
      <c r="O235" s="46">
        <f t="shared" si="47"/>
        <v>0</v>
      </c>
      <c r="P235" s="46">
        <f t="shared" si="48"/>
        <v>0</v>
      </c>
      <c r="Q235" s="46">
        <f t="shared" si="49"/>
        <v>0</v>
      </c>
      <c r="R235" s="46">
        <f t="shared" si="50"/>
        <v>0</v>
      </c>
      <c r="S235" s="35" t="str">
        <f t="shared" si="51"/>
        <v>☓</v>
      </c>
      <c r="T235" s="35" t="str">
        <f t="shared" si="52"/>
        <v>☓</v>
      </c>
      <c r="U235" s="14">
        <f t="shared" si="57"/>
        <v>0</v>
      </c>
      <c r="V235" s="8">
        <f t="shared" si="53"/>
        <v>0</v>
      </c>
      <c r="W235" s="8">
        <f t="shared" si="54"/>
        <v>0</v>
      </c>
      <c r="X235" s="8">
        <f t="shared" si="55"/>
        <v>0</v>
      </c>
      <c r="Y235" s="8">
        <f t="shared" si="56"/>
        <v>0</v>
      </c>
    </row>
    <row r="236" spans="1:25" ht="14.25">
      <c r="A236" s="39">
        <v>253</v>
      </c>
      <c r="B236" s="62"/>
      <c r="C236" s="44"/>
      <c r="D236" s="44"/>
      <c r="E236" s="17"/>
      <c r="F236" s="60"/>
      <c r="G236" s="44"/>
      <c r="H236" s="89"/>
      <c r="I236" s="88"/>
      <c r="J236" s="47" t="str">
        <f t="shared" si="46"/>
        <v/>
      </c>
      <c r="K236" s="47" t="str">
        <f t="shared" si="44"/>
        <v/>
      </c>
      <c r="L236" s="47" t="str">
        <f t="shared" si="45"/>
        <v/>
      </c>
      <c r="M236" s="47" t="str">
        <f>IF($J236&lt;&gt;"",IF(いんふぉ・EnneSmart利用開始申込書!$B$48="希望しない","",IF(TRIM(F236)="","未記入",T236)),IF(TRIM(F236)="","","☓"))</f>
        <v/>
      </c>
      <c r="N236" s="46"/>
      <c r="O236" s="46">
        <f t="shared" si="47"/>
        <v>0</v>
      </c>
      <c r="P236" s="46">
        <f t="shared" si="48"/>
        <v>0</v>
      </c>
      <c r="Q236" s="46">
        <f t="shared" si="49"/>
        <v>0</v>
      </c>
      <c r="R236" s="46">
        <f t="shared" si="50"/>
        <v>0</v>
      </c>
      <c r="S236" s="35" t="str">
        <f t="shared" si="51"/>
        <v>☓</v>
      </c>
      <c r="T236" s="35" t="str">
        <f t="shared" si="52"/>
        <v>☓</v>
      </c>
      <c r="U236" s="14">
        <f t="shared" si="57"/>
        <v>0</v>
      </c>
      <c r="V236" s="8">
        <f t="shared" si="53"/>
        <v>0</v>
      </c>
      <c r="W236" s="8">
        <f t="shared" si="54"/>
        <v>0</v>
      </c>
      <c r="X236" s="8">
        <f t="shared" si="55"/>
        <v>0</v>
      </c>
      <c r="Y236" s="8">
        <f t="shared" si="56"/>
        <v>0</v>
      </c>
    </row>
    <row r="237" spans="1:25" ht="14.25">
      <c r="A237" s="39">
        <v>254</v>
      </c>
      <c r="B237" s="62"/>
      <c r="C237" s="44"/>
      <c r="D237" s="44"/>
      <c r="E237" s="17"/>
      <c r="F237" s="60"/>
      <c r="G237" s="44"/>
      <c r="H237" s="89"/>
      <c r="I237" s="88"/>
      <c r="J237" s="47" t="str">
        <f t="shared" si="46"/>
        <v/>
      </c>
      <c r="K237" s="47" t="str">
        <f t="shared" si="44"/>
        <v/>
      </c>
      <c r="L237" s="47" t="str">
        <f t="shared" si="45"/>
        <v/>
      </c>
      <c r="M237" s="47" t="str">
        <f>IF($J237&lt;&gt;"",IF(いんふぉ・EnneSmart利用開始申込書!$B$48="希望しない","",IF(TRIM(F237)="","未記入",T237)),IF(TRIM(F237)="","","☓"))</f>
        <v/>
      </c>
      <c r="N237" s="46"/>
      <c r="O237" s="46">
        <f t="shared" si="47"/>
        <v>0</v>
      </c>
      <c r="P237" s="46">
        <f t="shared" si="48"/>
        <v>0</v>
      </c>
      <c r="Q237" s="46">
        <f t="shared" si="49"/>
        <v>0</v>
      </c>
      <c r="R237" s="46">
        <f t="shared" si="50"/>
        <v>0</v>
      </c>
      <c r="S237" s="35" t="str">
        <f t="shared" si="51"/>
        <v>☓</v>
      </c>
      <c r="T237" s="35" t="str">
        <f t="shared" si="52"/>
        <v>☓</v>
      </c>
      <c r="U237" s="14">
        <f t="shared" si="57"/>
        <v>0</v>
      </c>
      <c r="V237" s="8">
        <f t="shared" si="53"/>
        <v>0</v>
      </c>
      <c r="W237" s="8">
        <f t="shared" si="54"/>
        <v>0</v>
      </c>
      <c r="X237" s="8">
        <f t="shared" si="55"/>
        <v>0</v>
      </c>
      <c r="Y237" s="8">
        <f t="shared" si="56"/>
        <v>0</v>
      </c>
    </row>
    <row r="238" spans="1:25" ht="14.25">
      <c r="A238" s="39">
        <v>255</v>
      </c>
      <c r="B238" s="62"/>
      <c r="C238" s="44"/>
      <c r="D238" s="44"/>
      <c r="E238" s="17"/>
      <c r="F238" s="60"/>
      <c r="G238" s="44"/>
      <c r="H238" s="89"/>
      <c r="I238" s="88"/>
      <c r="J238" s="47" t="str">
        <f t="shared" si="46"/>
        <v/>
      </c>
      <c r="K238" s="47" t="str">
        <f t="shared" si="44"/>
        <v/>
      </c>
      <c r="L238" s="47" t="str">
        <f t="shared" si="45"/>
        <v/>
      </c>
      <c r="M238" s="47" t="str">
        <f>IF($J238&lt;&gt;"",IF(いんふぉ・EnneSmart利用開始申込書!$B$48="希望しない","",IF(TRIM(F238)="","未記入",T238)),IF(TRIM(F238)="","","☓"))</f>
        <v/>
      </c>
      <c r="N238" s="46"/>
      <c r="O238" s="46">
        <f t="shared" si="47"/>
        <v>0</v>
      </c>
      <c r="P238" s="46">
        <f t="shared" si="48"/>
        <v>0</v>
      </c>
      <c r="Q238" s="46">
        <f t="shared" si="49"/>
        <v>0</v>
      </c>
      <c r="R238" s="46">
        <f t="shared" si="50"/>
        <v>0</v>
      </c>
      <c r="S238" s="35" t="str">
        <f t="shared" si="51"/>
        <v>☓</v>
      </c>
      <c r="T238" s="35" t="str">
        <f t="shared" si="52"/>
        <v>☓</v>
      </c>
      <c r="U238" s="14">
        <f t="shared" si="57"/>
        <v>0</v>
      </c>
      <c r="V238" s="8">
        <f t="shared" si="53"/>
        <v>0</v>
      </c>
      <c r="W238" s="8">
        <f t="shared" si="54"/>
        <v>0</v>
      </c>
      <c r="X238" s="8">
        <f t="shared" si="55"/>
        <v>0</v>
      </c>
      <c r="Y238" s="8">
        <f t="shared" si="56"/>
        <v>0</v>
      </c>
    </row>
    <row r="239" spans="1:25" ht="14.25">
      <c r="A239" s="39">
        <v>256</v>
      </c>
      <c r="B239" s="62"/>
      <c r="C239" s="44"/>
      <c r="D239" s="44"/>
      <c r="E239" s="17"/>
      <c r="F239" s="60"/>
      <c r="G239" s="44"/>
      <c r="H239" s="89"/>
      <c r="I239" s="88"/>
      <c r="J239" s="47" t="str">
        <f t="shared" si="46"/>
        <v/>
      </c>
      <c r="K239" s="47" t="str">
        <f t="shared" si="44"/>
        <v/>
      </c>
      <c r="L239" s="47" t="str">
        <f t="shared" si="45"/>
        <v/>
      </c>
      <c r="M239" s="47" t="str">
        <f>IF($J239&lt;&gt;"",IF(いんふぉ・EnneSmart利用開始申込書!$B$48="希望しない","",IF(TRIM(F239)="","未記入",T239)),IF(TRIM(F239)="","","☓"))</f>
        <v/>
      </c>
      <c r="N239" s="46"/>
      <c r="O239" s="46">
        <f t="shared" si="47"/>
        <v>0</v>
      </c>
      <c r="P239" s="46">
        <f t="shared" si="48"/>
        <v>0</v>
      </c>
      <c r="Q239" s="46">
        <f t="shared" si="49"/>
        <v>0</v>
      </c>
      <c r="R239" s="46">
        <f t="shared" si="50"/>
        <v>0</v>
      </c>
      <c r="S239" s="35" t="str">
        <f t="shared" si="51"/>
        <v>☓</v>
      </c>
      <c r="T239" s="35" t="str">
        <f t="shared" si="52"/>
        <v>☓</v>
      </c>
      <c r="U239" s="14">
        <f t="shared" si="57"/>
        <v>0</v>
      </c>
      <c r="V239" s="8">
        <f t="shared" si="53"/>
        <v>0</v>
      </c>
      <c r="W239" s="8">
        <f t="shared" si="54"/>
        <v>0</v>
      </c>
      <c r="X239" s="8">
        <f t="shared" si="55"/>
        <v>0</v>
      </c>
      <c r="Y239" s="8">
        <f t="shared" si="56"/>
        <v>0</v>
      </c>
    </row>
    <row r="240" spans="1:25" ht="14.25">
      <c r="A240" s="39">
        <v>257</v>
      </c>
      <c r="B240" s="62"/>
      <c r="C240" s="44"/>
      <c r="D240" s="44"/>
      <c r="E240" s="17"/>
      <c r="F240" s="60"/>
      <c r="G240" s="44"/>
      <c r="H240" s="89"/>
      <c r="I240" s="88"/>
      <c r="J240" s="47" t="str">
        <f t="shared" si="46"/>
        <v/>
      </c>
      <c r="K240" s="47" t="str">
        <f t="shared" si="44"/>
        <v/>
      </c>
      <c r="L240" s="47" t="str">
        <f t="shared" si="45"/>
        <v/>
      </c>
      <c r="M240" s="47" t="str">
        <f>IF($J240&lt;&gt;"",IF(いんふぉ・EnneSmart利用開始申込書!$B$48="希望しない","",IF(TRIM(F240)="","未記入",T240)),IF(TRIM(F240)="","","☓"))</f>
        <v/>
      </c>
      <c r="N240" s="46"/>
      <c r="O240" s="46">
        <f t="shared" si="47"/>
        <v>0</v>
      </c>
      <c r="P240" s="46">
        <f t="shared" si="48"/>
        <v>0</v>
      </c>
      <c r="Q240" s="46">
        <f t="shared" si="49"/>
        <v>0</v>
      </c>
      <c r="R240" s="46">
        <f t="shared" si="50"/>
        <v>0</v>
      </c>
      <c r="S240" s="35" t="str">
        <f t="shared" si="51"/>
        <v>☓</v>
      </c>
      <c r="T240" s="35" t="str">
        <f t="shared" si="52"/>
        <v>☓</v>
      </c>
      <c r="U240" s="14">
        <f t="shared" si="57"/>
        <v>0</v>
      </c>
      <c r="V240" s="8">
        <f t="shared" si="53"/>
        <v>0</v>
      </c>
      <c r="W240" s="8">
        <f t="shared" si="54"/>
        <v>0</v>
      </c>
      <c r="X240" s="8">
        <f t="shared" si="55"/>
        <v>0</v>
      </c>
      <c r="Y240" s="8">
        <f t="shared" si="56"/>
        <v>0</v>
      </c>
    </row>
    <row r="241" spans="1:25" ht="14.25">
      <c r="A241" s="39">
        <v>258</v>
      </c>
      <c r="B241" s="62"/>
      <c r="C241" s="44"/>
      <c r="D241" s="44"/>
      <c r="E241" s="17"/>
      <c r="F241" s="60"/>
      <c r="G241" s="44"/>
      <c r="H241" s="89"/>
      <c r="I241" s="88"/>
      <c r="J241" s="47" t="str">
        <f t="shared" si="46"/>
        <v/>
      </c>
      <c r="K241" s="47" t="str">
        <f t="shared" si="44"/>
        <v/>
      </c>
      <c r="L241" s="47" t="str">
        <f t="shared" si="45"/>
        <v/>
      </c>
      <c r="M241" s="47" t="str">
        <f>IF($J241&lt;&gt;"",IF(いんふぉ・EnneSmart利用開始申込書!$B$48="希望しない","",IF(TRIM(F241)="","未記入",T241)),IF(TRIM(F241)="","","☓"))</f>
        <v/>
      </c>
      <c r="N241" s="46"/>
      <c r="O241" s="46">
        <f t="shared" si="47"/>
        <v>0</v>
      </c>
      <c r="P241" s="46">
        <f t="shared" si="48"/>
        <v>0</v>
      </c>
      <c r="Q241" s="46">
        <f t="shared" si="49"/>
        <v>0</v>
      </c>
      <c r="R241" s="46">
        <f t="shared" si="50"/>
        <v>0</v>
      </c>
      <c r="S241" s="35" t="str">
        <f t="shared" si="51"/>
        <v>☓</v>
      </c>
      <c r="T241" s="35" t="str">
        <f t="shared" si="52"/>
        <v>☓</v>
      </c>
      <c r="U241" s="14">
        <f t="shared" si="57"/>
        <v>0</v>
      </c>
      <c r="V241" s="8">
        <f t="shared" si="53"/>
        <v>0</v>
      </c>
      <c r="W241" s="8">
        <f t="shared" si="54"/>
        <v>0</v>
      </c>
      <c r="X241" s="8">
        <f t="shared" si="55"/>
        <v>0</v>
      </c>
      <c r="Y241" s="8">
        <f t="shared" si="56"/>
        <v>0</v>
      </c>
    </row>
    <row r="242" spans="1:25" ht="14.25">
      <c r="A242" s="39">
        <v>259</v>
      </c>
      <c r="B242" s="62"/>
      <c r="C242" s="44"/>
      <c r="D242" s="44"/>
      <c r="E242" s="17"/>
      <c r="F242" s="60"/>
      <c r="G242" s="44"/>
      <c r="H242" s="89"/>
      <c r="I242" s="88"/>
      <c r="J242" s="47" t="str">
        <f t="shared" si="46"/>
        <v/>
      </c>
      <c r="K242" s="47" t="str">
        <f t="shared" si="44"/>
        <v/>
      </c>
      <c r="L242" s="47" t="str">
        <f t="shared" si="45"/>
        <v/>
      </c>
      <c r="M242" s="47" t="str">
        <f>IF($J242&lt;&gt;"",IF(いんふぉ・EnneSmart利用開始申込書!$B$48="希望しない","",IF(TRIM(F242)="","未記入",T242)),IF(TRIM(F242)="","","☓"))</f>
        <v/>
      </c>
      <c r="N242" s="46"/>
      <c r="O242" s="46">
        <f t="shared" si="47"/>
        <v>0</v>
      </c>
      <c r="P242" s="46">
        <f t="shared" si="48"/>
        <v>0</v>
      </c>
      <c r="Q242" s="46">
        <f t="shared" si="49"/>
        <v>0</v>
      </c>
      <c r="R242" s="46">
        <f t="shared" si="50"/>
        <v>0</v>
      </c>
      <c r="S242" s="35" t="str">
        <f t="shared" si="51"/>
        <v>☓</v>
      </c>
      <c r="T242" s="35" t="str">
        <f t="shared" si="52"/>
        <v>☓</v>
      </c>
      <c r="U242" s="14">
        <f t="shared" si="57"/>
        <v>0</v>
      </c>
      <c r="V242" s="8">
        <f t="shared" si="53"/>
        <v>0</v>
      </c>
      <c r="W242" s="8">
        <f t="shared" si="54"/>
        <v>0</v>
      </c>
      <c r="X242" s="8">
        <f t="shared" si="55"/>
        <v>0</v>
      </c>
      <c r="Y242" s="8">
        <f t="shared" si="56"/>
        <v>0</v>
      </c>
    </row>
    <row r="243" spans="1:25" ht="14.25">
      <c r="A243" s="39">
        <v>260</v>
      </c>
      <c r="B243" s="62"/>
      <c r="C243" s="44"/>
      <c r="D243" s="44"/>
      <c r="E243" s="17"/>
      <c r="F243" s="60"/>
      <c r="G243" s="44"/>
      <c r="H243" s="89"/>
      <c r="I243" s="88"/>
      <c r="J243" s="47" t="str">
        <f t="shared" si="46"/>
        <v/>
      </c>
      <c r="K243" s="47" t="str">
        <f t="shared" si="44"/>
        <v/>
      </c>
      <c r="L243" s="47" t="str">
        <f t="shared" si="45"/>
        <v/>
      </c>
      <c r="M243" s="47" t="str">
        <f>IF($J243&lt;&gt;"",IF(いんふぉ・EnneSmart利用開始申込書!$B$48="希望しない","",IF(TRIM(F243)="","未記入",T243)),IF(TRIM(F243)="","","☓"))</f>
        <v/>
      </c>
      <c r="N243" s="46"/>
      <c r="O243" s="46">
        <f t="shared" si="47"/>
        <v>0</v>
      </c>
      <c r="P243" s="46">
        <f t="shared" si="48"/>
        <v>0</v>
      </c>
      <c r="Q243" s="46">
        <f t="shared" si="49"/>
        <v>0</v>
      </c>
      <c r="R243" s="46">
        <f t="shared" si="50"/>
        <v>0</v>
      </c>
      <c r="S243" s="35" t="str">
        <f t="shared" si="51"/>
        <v>☓</v>
      </c>
      <c r="T243" s="35" t="str">
        <f t="shared" si="52"/>
        <v>☓</v>
      </c>
      <c r="U243" s="14">
        <f t="shared" si="57"/>
        <v>0</v>
      </c>
      <c r="V243" s="8">
        <f t="shared" si="53"/>
        <v>0</v>
      </c>
      <c r="W243" s="8">
        <f t="shared" si="54"/>
        <v>0</v>
      </c>
      <c r="X243" s="8">
        <f t="shared" si="55"/>
        <v>0</v>
      </c>
      <c r="Y243" s="8">
        <f t="shared" si="56"/>
        <v>0</v>
      </c>
    </row>
    <row r="244" spans="1:25" ht="14.25">
      <c r="A244" s="39">
        <v>261</v>
      </c>
      <c r="B244" s="62"/>
      <c r="C244" s="44"/>
      <c r="D244" s="44"/>
      <c r="E244" s="17"/>
      <c r="F244" s="60"/>
      <c r="G244" s="44"/>
      <c r="H244" s="89"/>
      <c r="I244" s="88"/>
      <c r="J244" s="47" t="str">
        <f t="shared" si="46"/>
        <v/>
      </c>
      <c r="K244" s="47" t="str">
        <f t="shared" si="44"/>
        <v/>
      </c>
      <c r="L244" s="47" t="str">
        <f t="shared" si="45"/>
        <v/>
      </c>
      <c r="M244" s="47" t="str">
        <f>IF($J244&lt;&gt;"",IF(いんふぉ・EnneSmart利用開始申込書!$B$48="希望しない","",IF(TRIM(F244)="","未記入",T244)),IF(TRIM(F244)="","","☓"))</f>
        <v/>
      </c>
      <c r="N244" s="46"/>
      <c r="O244" s="46">
        <f t="shared" si="47"/>
        <v>0</v>
      </c>
      <c r="P244" s="46">
        <f t="shared" si="48"/>
        <v>0</v>
      </c>
      <c r="Q244" s="46">
        <f t="shared" si="49"/>
        <v>0</v>
      </c>
      <c r="R244" s="46">
        <f t="shared" si="50"/>
        <v>0</v>
      </c>
      <c r="S244" s="35" t="str">
        <f t="shared" si="51"/>
        <v>☓</v>
      </c>
      <c r="T244" s="35" t="str">
        <f t="shared" si="52"/>
        <v>☓</v>
      </c>
      <c r="U244" s="14">
        <f t="shared" si="57"/>
        <v>0</v>
      </c>
      <c r="V244" s="8">
        <f t="shared" si="53"/>
        <v>0</v>
      </c>
      <c r="W244" s="8">
        <f t="shared" si="54"/>
        <v>0</v>
      </c>
      <c r="X244" s="8">
        <f t="shared" si="55"/>
        <v>0</v>
      </c>
      <c r="Y244" s="8">
        <f t="shared" si="56"/>
        <v>0</v>
      </c>
    </row>
    <row r="245" spans="1:25" ht="14.25">
      <c r="A245" s="39">
        <v>262</v>
      </c>
      <c r="B245" s="62"/>
      <c r="C245" s="44"/>
      <c r="D245" s="44"/>
      <c r="E245" s="17"/>
      <c r="F245" s="60"/>
      <c r="G245" s="44"/>
      <c r="H245" s="89"/>
      <c r="I245" s="88"/>
      <c r="J245" s="47" t="str">
        <f t="shared" si="46"/>
        <v/>
      </c>
      <c r="K245" s="47" t="str">
        <f t="shared" si="44"/>
        <v/>
      </c>
      <c r="L245" s="47" t="str">
        <f t="shared" si="45"/>
        <v/>
      </c>
      <c r="M245" s="47" t="str">
        <f>IF($J245&lt;&gt;"",IF(いんふぉ・EnneSmart利用開始申込書!$B$48="希望しない","",IF(TRIM(F245)="","未記入",T245)),IF(TRIM(F245)="","","☓"))</f>
        <v/>
      </c>
      <c r="N245" s="46"/>
      <c r="O245" s="46">
        <f t="shared" si="47"/>
        <v>0</v>
      </c>
      <c r="P245" s="46">
        <f t="shared" si="48"/>
        <v>0</v>
      </c>
      <c r="Q245" s="46">
        <f t="shared" si="49"/>
        <v>0</v>
      </c>
      <c r="R245" s="46">
        <f t="shared" si="50"/>
        <v>0</v>
      </c>
      <c r="S245" s="35" t="str">
        <f t="shared" si="51"/>
        <v>☓</v>
      </c>
      <c r="T245" s="35" t="str">
        <f t="shared" si="52"/>
        <v>☓</v>
      </c>
      <c r="U245" s="14">
        <f t="shared" si="57"/>
        <v>0</v>
      </c>
      <c r="V245" s="8">
        <f t="shared" si="53"/>
        <v>0</v>
      </c>
      <c r="W245" s="8">
        <f t="shared" si="54"/>
        <v>0</v>
      </c>
      <c r="X245" s="8">
        <f t="shared" si="55"/>
        <v>0</v>
      </c>
      <c r="Y245" s="8">
        <f t="shared" si="56"/>
        <v>0</v>
      </c>
    </row>
    <row r="246" spans="1:25" ht="14.25">
      <c r="A246" s="39">
        <v>263</v>
      </c>
      <c r="B246" s="62"/>
      <c r="C246" s="44"/>
      <c r="D246" s="44"/>
      <c r="E246" s="17"/>
      <c r="F246" s="60"/>
      <c r="G246" s="44"/>
      <c r="H246" s="89"/>
      <c r="I246" s="88"/>
      <c r="J246" s="47" t="str">
        <f t="shared" si="46"/>
        <v/>
      </c>
      <c r="K246" s="47" t="str">
        <f t="shared" si="44"/>
        <v/>
      </c>
      <c r="L246" s="47" t="str">
        <f t="shared" si="45"/>
        <v/>
      </c>
      <c r="M246" s="47" t="str">
        <f>IF($J246&lt;&gt;"",IF(いんふぉ・EnneSmart利用開始申込書!$B$48="希望しない","",IF(TRIM(F246)="","未記入",T246)),IF(TRIM(F246)="","","☓"))</f>
        <v/>
      </c>
      <c r="N246" s="46"/>
      <c r="O246" s="46">
        <f t="shared" si="47"/>
        <v>0</v>
      </c>
      <c r="P246" s="46">
        <f t="shared" si="48"/>
        <v>0</v>
      </c>
      <c r="Q246" s="46">
        <f t="shared" si="49"/>
        <v>0</v>
      </c>
      <c r="R246" s="46">
        <f t="shared" si="50"/>
        <v>0</v>
      </c>
      <c r="S246" s="35" t="str">
        <f t="shared" si="51"/>
        <v>☓</v>
      </c>
      <c r="T246" s="35" t="str">
        <f t="shared" si="52"/>
        <v>☓</v>
      </c>
      <c r="U246" s="14">
        <f t="shared" si="57"/>
        <v>0</v>
      </c>
      <c r="V246" s="8">
        <f t="shared" si="53"/>
        <v>0</v>
      </c>
      <c r="W246" s="8">
        <f t="shared" si="54"/>
        <v>0</v>
      </c>
      <c r="X246" s="8">
        <f t="shared" si="55"/>
        <v>0</v>
      </c>
      <c r="Y246" s="8">
        <f t="shared" si="56"/>
        <v>0</v>
      </c>
    </row>
    <row r="247" spans="1:25" ht="14.25">
      <c r="A247" s="39">
        <v>264</v>
      </c>
      <c r="B247" s="62"/>
      <c r="C247" s="44"/>
      <c r="D247" s="44"/>
      <c r="E247" s="17"/>
      <c r="F247" s="60"/>
      <c r="G247" s="44"/>
      <c r="H247" s="89"/>
      <c r="I247" s="88"/>
      <c r="J247" s="47" t="str">
        <f t="shared" si="46"/>
        <v/>
      </c>
      <c r="K247" s="47" t="str">
        <f t="shared" si="44"/>
        <v/>
      </c>
      <c r="L247" s="47" t="str">
        <f t="shared" si="45"/>
        <v/>
      </c>
      <c r="M247" s="47" t="str">
        <f>IF($J247&lt;&gt;"",IF(いんふぉ・EnneSmart利用開始申込書!$B$48="希望しない","",IF(TRIM(F247)="","未記入",T247)),IF(TRIM(F247)="","","☓"))</f>
        <v/>
      </c>
      <c r="N247" s="46"/>
      <c r="O247" s="46">
        <f t="shared" si="47"/>
        <v>0</v>
      </c>
      <c r="P247" s="46">
        <f t="shared" si="48"/>
        <v>0</v>
      </c>
      <c r="Q247" s="46">
        <f t="shared" si="49"/>
        <v>0</v>
      </c>
      <c r="R247" s="46">
        <f t="shared" si="50"/>
        <v>0</v>
      </c>
      <c r="S247" s="35" t="str">
        <f t="shared" si="51"/>
        <v>☓</v>
      </c>
      <c r="T247" s="35" t="str">
        <f t="shared" si="52"/>
        <v>☓</v>
      </c>
      <c r="U247" s="14">
        <f t="shared" si="57"/>
        <v>0</v>
      </c>
      <c r="V247" s="8">
        <f t="shared" si="53"/>
        <v>0</v>
      </c>
      <c r="W247" s="8">
        <f t="shared" si="54"/>
        <v>0</v>
      </c>
      <c r="X247" s="8">
        <f t="shared" si="55"/>
        <v>0</v>
      </c>
      <c r="Y247" s="8">
        <f t="shared" si="56"/>
        <v>0</v>
      </c>
    </row>
    <row r="248" spans="1:25" ht="14.25">
      <c r="A248" s="39">
        <v>265</v>
      </c>
      <c r="B248" s="62"/>
      <c r="C248" s="44"/>
      <c r="D248" s="44"/>
      <c r="E248" s="17"/>
      <c r="F248" s="60"/>
      <c r="G248" s="44"/>
      <c r="H248" s="89"/>
      <c r="I248" s="88"/>
      <c r="J248" s="47" t="str">
        <f t="shared" si="46"/>
        <v/>
      </c>
      <c r="K248" s="47" t="str">
        <f t="shared" si="44"/>
        <v/>
      </c>
      <c r="L248" s="47" t="str">
        <f t="shared" si="45"/>
        <v/>
      </c>
      <c r="M248" s="47" t="str">
        <f>IF($J248&lt;&gt;"",IF(いんふぉ・EnneSmart利用開始申込書!$B$48="希望しない","",IF(TRIM(F248)="","未記入",T248)),IF(TRIM(F248)="","","☓"))</f>
        <v/>
      </c>
      <c r="N248" s="46"/>
      <c r="O248" s="46">
        <f t="shared" si="47"/>
        <v>0</v>
      </c>
      <c r="P248" s="46">
        <f t="shared" si="48"/>
        <v>0</v>
      </c>
      <c r="Q248" s="46">
        <f t="shared" si="49"/>
        <v>0</v>
      </c>
      <c r="R248" s="46">
        <f t="shared" si="50"/>
        <v>0</v>
      </c>
      <c r="S248" s="35" t="str">
        <f t="shared" si="51"/>
        <v>☓</v>
      </c>
      <c r="T248" s="35" t="str">
        <f t="shared" si="52"/>
        <v>☓</v>
      </c>
      <c r="U248" s="14">
        <f t="shared" si="57"/>
        <v>0</v>
      </c>
      <c r="V248" s="8">
        <f t="shared" si="53"/>
        <v>0</v>
      </c>
      <c r="W248" s="8">
        <f t="shared" si="54"/>
        <v>0</v>
      </c>
      <c r="X248" s="8">
        <f t="shared" si="55"/>
        <v>0</v>
      </c>
      <c r="Y248" s="8">
        <f t="shared" si="56"/>
        <v>0</v>
      </c>
    </row>
    <row r="249" spans="1:25" ht="14.25">
      <c r="A249" s="39">
        <v>266</v>
      </c>
      <c r="B249" s="62"/>
      <c r="C249" s="44"/>
      <c r="D249" s="44"/>
      <c r="E249" s="17"/>
      <c r="F249" s="60"/>
      <c r="G249" s="44"/>
      <c r="H249" s="89"/>
      <c r="I249" s="88"/>
      <c r="J249" s="47" t="str">
        <f t="shared" si="46"/>
        <v/>
      </c>
      <c r="K249" s="47" t="str">
        <f t="shared" si="44"/>
        <v/>
      </c>
      <c r="L249" s="47" t="str">
        <f t="shared" si="45"/>
        <v/>
      </c>
      <c r="M249" s="47" t="str">
        <f>IF($J249&lt;&gt;"",IF(いんふぉ・EnneSmart利用開始申込書!$B$48="希望しない","",IF(TRIM(F249)="","未記入",T249)),IF(TRIM(F249)="","","☓"))</f>
        <v/>
      </c>
      <c r="N249" s="46"/>
      <c r="O249" s="46">
        <f t="shared" si="47"/>
        <v>0</v>
      </c>
      <c r="P249" s="46">
        <f t="shared" si="48"/>
        <v>0</v>
      </c>
      <c r="Q249" s="46">
        <f t="shared" si="49"/>
        <v>0</v>
      </c>
      <c r="R249" s="46">
        <f t="shared" si="50"/>
        <v>0</v>
      </c>
      <c r="S249" s="35" t="str">
        <f t="shared" si="51"/>
        <v>☓</v>
      </c>
      <c r="T249" s="35" t="str">
        <f t="shared" si="52"/>
        <v>☓</v>
      </c>
      <c r="U249" s="14">
        <f t="shared" si="57"/>
        <v>0</v>
      </c>
      <c r="V249" s="8">
        <f t="shared" si="53"/>
        <v>0</v>
      </c>
      <c r="W249" s="8">
        <f t="shared" si="54"/>
        <v>0</v>
      </c>
      <c r="X249" s="8">
        <f t="shared" si="55"/>
        <v>0</v>
      </c>
      <c r="Y249" s="8">
        <f t="shared" si="56"/>
        <v>0</v>
      </c>
    </row>
    <row r="250" spans="1:25" ht="14.25">
      <c r="A250" s="39">
        <v>267</v>
      </c>
      <c r="B250" s="62"/>
      <c r="C250" s="44"/>
      <c r="D250" s="44"/>
      <c r="E250" s="17"/>
      <c r="F250" s="60"/>
      <c r="G250" s="44"/>
      <c r="H250" s="89"/>
      <c r="I250" s="88"/>
      <c r="J250" s="47" t="str">
        <f t="shared" si="46"/>
        <v/>
      </c>
      <c r="K250" s="47" t="str">
        <f t="shared" si="44"/>
        <v/>
      </c>
      <c r="L250" s="47" t="str">
        <f t="shared" si="45"/>
        <v/>
      </c>
      <c r="M250" s="47" t="str">
        <f>IF($J250&lt;&gt;"",IF(いんふぉ・EnneSmart利用開始申込書!$B$48="希望しない","",IF(TRIM(F250)="","未記入",T250)),IF(TRIM(F250)="","","☓"))</f>
        <v/>
      </c>
      <c r="N250" s="46"/>
      <c r="O250" s="46">
        <f t="shared" si="47"/>
        <v>0</v>
      </c>
      <c r="P250" s="46">
        <f t="shared" si="48"/>
        <v>0</v>
      </c>
      <c r="Q250" s="46">
        <f t="shared" si="49"/>
        <v>0</v>
      </c>
      <c r="R250" s="46">
        <f t="shared" si="50"/>
        <v>0</v>
      </c>
      <c r="S250" s="35" t="str">
        <f t="shared" si="51"/>
        <v>☓</v>
      </c>
      <c r="T250" s="35" t="str">
        <f t="shared" si="52"/>
        <v>☓</v>
      </c>
      <c r="U250" s="14">
        <f t="shared" si="57"/>
        <v>0</v>
      </c>
      <c r="V250" s="8">
        <f t="shared" si="53"/>
        <v>0</v>
      </c>
      <c r="W250" s="8">
        <f t="shared" si="54"/>
        <v>0</v>
      </c>
      <c r="X250" s="8">
        <f t="shared" si="55"/>
        <v>0</v>
      </c>
      <c r="Y250" s="8">
        <f t="shared" si="56"/>
        <v>0</v>
      </c>
    </row>
    <row r="251" spans="1:25" ht="14.25">
      <c r="A251" s="39">
        <v>268</v>
      </c>
      <c r="B251" s="62"/>
      <c r="C251" s="44"/>
      <c r="D251" s="44"/>
      <c r="E251" s="17"/>
      <c r="F251" s="60"/>
      <c r="G251" s="44"/>
      <c r="H251" s="89"/>
      <c r="I251" s="88"/>
      <c r="J251" s="47" t="str">
        <f t="shared" si="46"/>
        <v/>
      </c>
      <c r="K251" s="47" t="str">
        <f t="shared" si="44"/>
        <v/>
      </c>
      <c r="L251" s="47" t="str">
        <f t="shared" si="45"/>
        <v/>
      </c>
      <c r="M251" s="47" t="str">
        <f>IF($J251&lt;&gt;"",IF(いんふぉ・EnneSmart利用開始申込書!$B$48="希望しない","",IF(TRIM(F251)="","未記入",T251)),IF(TRIM(F251)="","","☓"))</f>
        <v/>
      </c>
      <c r="N251" s="46"/>
      <c r="O251" s="46">
        <f t="shared" si="47"/>
        <v>0</v>
      </c>
      <c r="P251" s="46">
        <f t="shared" si="48"/>
        <v>0</v>
      </c>
      <c r="Q251" s="46">
        <f t="shared" si="49"/>
        <v>0</v>
      </c>
      <c r="R251" s="46">
        <f t="shared" si="50"/>
        <v>0</v>
      </c>
      <c r="S251" s="35" t="str">
        <f t="shared" si="51"/>
        <v>☓</v>
      </c>
      <c r="T251" s="35" t="str">
        <f t="shared" si="52"/>
        <v>☓</v>
      </c>
      <c r="U251" s="14">
        <f t="shared" si="57"/>
        <v>0</v>
      </c>
      <c r="V251" s="8">
        <f t="shared" si="53"/>
        <v>0</v>
      </c>
      <c r="W251" s="8">
        <f t="shared" si="54"/>
        <v>0</v>
      </c>
      <c r="X251" s="8">
        <f t="shared" si="55"/>
        <v>0</v>
      </c>
      <c r="Y251" s="8">
        <f t="shared" si="56"/>
        <v>0</v>
      </c>
    </row>
    <row r="252" spans="1:25" ht="14.25">
      <c r="A252" s="39">
        <v>269</v>
      </c>
      <c r="B252" s="62"/>
      <c r="C252" s="44"/>
      <c r="D252" s="44"/>
      <c r="E252" s="17"/>
      <c r="F252" s="60"/>
      <c r="G252" s="44"/>
      <c r="H252" s="89"/>
      <c r="I252" s="88"/>
      <c r="J252" s="47" t="str">
        <f t="shared" si="46"/>
        <v/>
      </c>
      <c r="K252" s="47" t="str">
        <f t="shared" si="44"/>
        <v/>
      </c>
      <c r="L252" s="47" t="str">
        <f t="shared" si="45"/>
        <v/>
      </c>
      <c r="M252" s="47" t="str">
        <f>IF($J252&lt;&gt;"",IF(いんふぉ・EnneSmart利用開始申込書!$B$48="希望しない","",IF(TRIM(F252)="","未記入",T252)),IF(TRIM(F252)="","","☓"))</f>
        <v/>
      </c>
      <c r="N252" s="46"/>
      <c r="O252" s="46">
        <f t="shared" si="47"/>
        <v>0</v>
      </c>
      <c r="P252" s="46">
        <f t="shared" si="48"/>
        <v>0</v>
      </c>
      <c r="Q252" s="46">
        <f t="shared" si="49"/>
        <v>0</v>
      </c>
      <c r="R252" s="46">
        <f t="shared" si="50"/>
        <v>0</v>
      </c>
      <c r="S252" s="35" t="str">
        <f t="shared" si="51"/>
        <v>☓</v>
      </c>
      <c r="T252" s="35" t="str">
        <f t="shared" si="52"/>
        <v>☓</v>
      </c>
      <c r="U252" s="14">
        <f t="shared" si="57"/>
        <v>0</v>
      </c>
      <c r="V252" s="8">
        <f t="shared" si="53"/>
        <v>0</v>
      </c>
      <c r="W252" s="8">
        <f t="shared" si="54"/>
        <v>0</v>
      </c>
      <c r="X252" s="8">
        <f t="shared" si="55"/>
        <v>0</v>
      </c>
      <c r="Y252" s="8">
        <f t="shared" si="56"/>
        <v>0</v>
      </c>
    </row>
    <row r="253" spans="1:25" ht="14.25">
      <c r="A253" s="39">
        <v>270</v>
      </c>
      <c r="B253" s="62"/>
      <c r="C253" s="44"/>
      <c r="D253" s="44"/>
      <c r="E253" s="17"/>
      <c r="F253" s="60"/>
      <c r="G253" s="44"/>
      <c r="H253" s="89"/>
      <c r="I253" s="88"/>
      <c r="J253" s="47" t="str">
        <f t="shared" si="46"/>
        <v/>
      </c>
      <c r="K253" s="47" t="str">
        <f t="shared" si="44"/>
        <v/>
      </c>
      <c r="L253" s="47" t="str">
        <f t="shared" si="45"/>
        <v/>
      </c>
      <c r="M253" s="47" t="str">
        <f>IF($J253&lt;&gt;"",IF(いんふぉ・EnneSmart利用開始申込書!$B$48="希望しない","",IF(TRIM(F253)="","未記入",T253)),IF(TRIM(F253)="","","☓"))</f>
        <v/>
      </c>
      <c r="N253" s="46"/>
      <c r="O253" s="46">
        <f t="shared" si="47"/>
        <v>0</v>
      </c>
      <c r="P253" s="46">
        <f t="shared" si="48"/>
        <v>0</v>
      </c>
      <c r="Q253" s="46">
        <f t="shared" si="49"/>
        <v>0</v>
      </c>
      <c r="R253" s="46">
        <f t="shared" si="50"/>
        <v>0</v>
      </c>
      <c r="S253" s="35" t="str">
        <f t="shared" si="51"/>
        <v>☓</v>
      </c>
      <c r="T253" s="35" t="str">
        <f t="shared" si="52"/>
        <v>☓</v>
      </c>
      <c r="U253" s="14">
        <f t="shared" si="57"/>
        <v>0</v>
      </c>
      <c r="V253" s="8">
        <f t="shared" si="53"/>
        <v>0</v>
      </c>
      <c r="W253" s="8">
        <f t="shared" si="54"/>
        <v>0</v>
      </c>
      <c r="X253" s="8">
        <f t="shared" si="55"/>
        <v>0</v>
      </c>
      <c r="Y253" s="8">
        <f t="shared" si="56"/>
        <v>0</v>
      </c>
    </row>
    <row r="254" spans="1:25" ht="14.25">
      <c r="A254" s="39">
        <v>271</v>
      </c>
      <c r="B254" s="62"/>
      <c r="C254" s="44"/>
      <c r="D254" s="44"/>
      <c r="E254" s="17"/>
      <c r="F254" s="60"/>
      <c r="G254" s="44"/>
      <c r="H254" s="89"/>
      <c r="I254" s="88"/>
      <c r="J254" s="47" t="str">
        <f t="shared" si="46"/>
        <v/>
      </c>
      <c r="K254" s="47" t="str">
        <f t="shared" si="44"/>
        <v/>
      </c>
      <c r="L254" s="47" t="str">
        <f t="shared" si="45"/>
        <v/>
      </c>
      <c r="M254" s="47" t="str">
        <f>IF($J254&lt;&gt;"",IF(いんふぉ・EnneSmart利用開始申込書!$B$48="希望しない","",IF(TRIM(F254)="","未記入",T254)),IF(TRIM(F254)="","","☓"))</f>
        <v/>
      </c>
      <c r="N254" s="46"/>
      <c r="O254" s="46">
        <f t="shared" si="47"/>
        <v>0</v>
      </c>
      <c r="P254" s="46">
        <f t="shared" si="48"/>
        <v>0</v>
      </c>
      <c r="Q254" s="46">
        <f t="shared" si="49"/>
        <v>0</v>
      </c>
      <c r="R254" s="46">
        <f t="shared" si="50"/>
        <v>0</v>
      </c>
      <c r="S254" s="35" t="str">
        <f t="shared" si="51"/>
        <v>☓</v>
      </c>
      <c r="T254" s="35" t="str">
        <f t="shared" si="52"/>
        <v>☓</v>
      </c>
      <c r="U254" s="14">
        <f t="shared" si="57"/>
        <v>0</v>
      </c>
      <c r="V254" s="8">
        <f t="shared" si="53"/>
        <v>0</v>
      </c>
      <c r="W254" s="8">
        <f t="shared" si="54"/>
        <v>0</v>
      </c>
      <c r="X254" s="8">
        <f t="shared" si="55"/>
        <v>0</v>
      </c>
      <c r="Y254" s="8">
        <f t="shared" si="56"/>
        <v>0</v>
      </c>
    </row>
    <row r="255" spans="1:25" ht="14.25">
      <c r="A255" s="39">
        <v>272</v>
      </c>
      <c r="B255" s="62"/>
      <c r="C255" s="44"/>
      <c r="D255" s="44"/>
      <c r="E255" s="17"/>
      <c r="F255" s="60"/>
      <c r="G255" s="44"/>
      <c r="H255" s="89"/>
      <c r="I255" s="88"/>
      <c r="J255" s="47" t="str">
        <f t="shared" si="46"/>
        <v/>
      </c>
      <c r="K255" s="47" t="str">
        <f t="shared" si="44"/>
        <v/>
      </c>
      <c r="L255" s="47" t="str">
        <f t="shared" si="45"/>
        <v/>
      </c>
      <c r="M255" s="47" t="str">
        <f>IF($J255&lt;&gt;"",IF(いんふぉ・EnneSmart利用開始申込書!$B$48="希望しない","",IF(TRIM(F255)="","未記入",T255)),IF(TRIM(F255)="","","☓"))</f>
        <v/>
      </c>
      <c r="N255" s="46"/>
      <c r="O255" s="46">
        <f t="shared" si="47"/>
        <v>0</v>
      </c>
      <c r="P255" s="46">
        <f t="shared" si="48"/>
        <v>0</v>
      </c>
      <c r="Q255" s="46">
        <f t="shared" si="49"/>
        <v>0</v>
      </c>
      <c r="R255" s="46">
        <f t="shared" si="50"/>
        <v>0</v>
      </c>
      <c r="S255" s="35" t="str">
        <f t="shared" si="51"/>
        <v>☓</v>
      </c>
      <c r="T255" s="35" t="str">
        <f t="shared" si="52"/>
        <v>☓</v>
      </c>
      <c r="U255" s="14">
        <f t="shared" si="57"/>
        <v>0</v>
      </c>
      <c r="V255" s="8">
        <f t="shared" si="53"/>
        <v>0</v>
      </c>
      <c r="W255" s="8">
        <f t="shared" si="54"/>
        <v>0</v>
      </c>
      <c r="X255" s="8">
        <f t="shared" si="55"/>
        <v>0</v>
      </c>
      <c r="Y255" s="8">
        <f t="shared" si="56"/>
        <v>0</v>
      </c>
    </row>
    <row r="256" spans="1:25" ht="14.25">
      <c r="A256" s="39">
        <v>273</v>
      </c>
      <c r="B256" s="62"/>
      <c r="C256" s="44"/>
      <c r="D256" s="44"/>
      <c r="E256" s="17"/>
      <c r="F256" s="60"/>
      <c r="G256" s="44"/>
      <c r="H256" s="89"/>
      <c r="I256" s="88"/>
      <c r="J256" s="47" t="str">
        <f t="shared" si="46"/>
        <v/>
      </c>
      <c r="K256" s="47" t="str">
        <f t="shared" si="44"/>
        <v/>
      </c>
      <c r="L256" s="47" t="str">
        <f t="shared" si="45"/>
        <v/>
      </c>
      <c r="M256" s="47" t="str">
        <f>IF($J256&lt;&gt;"",IF(いんふぉ・EnneSmart利用開始申込書!$B$48="希望しない","",IF(TRIM(F256)="","未記入",T256)),IF(TRIM(F256)="","","☓"))</f>
        <v/>
      </c>
      <c r="N256" s="46"/>
      <c r="O256" s="46">
        <f t="shared" si="47"/>
        <v>0</v>
      </c>
      <c r="P256" s="46">
        <f t="shared" si="48"/>
        <v>0</v>
      </c>
      <c r="Q256" s="46">
        <f t="shared" si="49"/>
        <v>0</v>
      </c>
      <c r="R256" s="46">
        <f t="shared" si="50"/>
        <v>0</v>
      </c>
      <c r="S256" s="35" t="str">
        <f t="shared" si="51"/>
        <v>☓</v>
      </c>
      <c r="T256" s="35" t="str">
        <f t="shared" si="52"/>
        <v>☓</v>
      </c>
      <c r="U256" s="14">
        <f t="shared" si="57"/>
        <v>0</v>
      </c>
      <c r="V256" s="8">
        <f t="shared" si="53"/>
        <v>0</v>
      </c>
      <c r="W256" s="8">
        <f t="shared" si="54"/>
        <v>0</v>
      </c>
      <c r="X256" s="8">
        <f t="shared" si="55"/>
        <v>0</v>
      </c>
      <c r="Y256" s="8">
        <f t="shared" si="56"/>
        <v>0</v>
      </c>
    </row>
    <row r="257" spans="1:25" ht="14.25">
      <c r="A257" s="39">
        <v>274</v>
      </c>
      <c r="B257" s="62"/>
      <c r="C257" s="44"/>
      <c r="D257" s="44"/>
      <c r="E257" s="17"/>
      <c r="F257" s="60"/>
      <c r="G257" s="44"/>
      <c r="H257" s="89"/>
      <c r="I257" s="88"/>
      <c r="J257" s="47" t="str">
        <f t="shared" si="46"/>
        <v/>
      </c>
      <c r="K257" s="47" t="str">
        <f t="shared" si="44"/>
        <v/>
      </c>
      <c r="L257" s="47" t="str">
        <f t="shared" si="45"/>
        <v/>
      </c>
      <c r="M257" s="47" t="str">
        <f>IF($J257&lt;&gt;"",IF(いんふぉ・EnneSmart利用開始申込書!$B$48="希望しない","",IF(TRIM(F257)="","未記入",T257)),IF(TRIM(F257)="","","☓"))</f>
        <v/>
      </c>
      <c r="N257" s="46"/>
      <c r="O257" s="46">
        <f t="shared" si="47"/>
        <v>0</v>
      </c>
      <c r="P257" s="46">
        <f t="shared" si="48"/>
        <v>0</v>
      </c>
      <c r="Q257" s="46">
        <f t="shared" si="49"/>
        <v>0</v>
      </c>
      <c r="R257" s="46">
        <f t="shared" si="50"/>
        <v>0</v>
      </c>
      <c r="S257" s="35" t="str">
        <f t="shared" si="51"/>
        <v>☓</v>
      </c>
      <c r="T257" s="35" t="str">
        <f t="shared" si="52"/>
        <v>☓</v>
      </c>
      <c r="U257" s="14">
        <f t="shared" si="57"/>
        <v>0</v>
      </c>
      <c r="V257" s="8">
        <f t="shared" si="53"/>
        <v>0</v>
      </c>
      <c r="W257" s="8">
        <f t="shared" si="54"/>
        <v>0</v>
      </c>
      <c r="X257" s="8">
        <f t="shared" si="55"/>
        <v>0</v>
      </c>
      <c r="Y257" s="8">
        <f t="shared" si="56"/>
        <v>0</v>
      </c>
    </row>
    <row r="258" spans="1:25" ht="14.25">
      <c r="A258" s="39">
        <v>275</v>
      </c>
      <c r="B258" s="62"/>
      <c r="C258" s="44"/>
      <c r="D258" s="44"/>
      <c r="E258" s="17"/>
      <c r="F258" s="60"/>
      <c r="G258" s="44"/>
      <c r="H258" s="89"/>
      <c r="I258" s="88"/>
      <c r="J258" s="47" t="str">
        <f t="shared" si="46"/>
        <v/>
      </c>
      <c r="K258" s="47" t="str">
        <f t="shared" si="44"/>
        <v/>
      </c>
      <c r="L258" s="47" t="str">
        <f t="shared" si="45"/>
        <v/>
      </c>
      <c r="M258" s="47" t="str">
        <f>IF($J258&lt;&gt;"",IF(いんふぉ・EnneSmart利用開始申込書!$B$48="希望しない","",IF(TRIM(F258)="","未記入",T258)),IF(TRIM(F258)="","","☓"))</f>
        <v/>
      </c>
      <c r="N258" s="46"/>
      <c r="O258" s="46">
        <f t="shared" si="47"/>
        <v>0</v>
      </c>
      <c r="P258" s="46">
        <f t="shared" si="48"/>
        <v>0</v>
      </c>
      <c r="Q258" s="46">
        <f t="shared" si="49"/>
        <v>0</v>
      </c>
      <c r="R258" s="46">
        <f t="shared" si="50"/>
        <v>0</v>
      </c>
      <c r="S258" s="35" t="str">
        <f t="shared" si="51"/>
        <v>☓</v>
      </c>
      <c r="T258" s="35" t="str">
        <f t="shared" si="52"/>
        <v>☓</v>
      </c>
      <c r="U258" s="14">
        <f t="shared" si="57"/>
        <v>0</v>
      </c>
      <c r="V258" s="8">
        <f t="shared" si="53"/>
        <v>0</v>
      </c>
      <c r="W258" s="8">
        <f t="shared" si="54"/>
        <v>0</v>
      </c>
      <c r="X258" s="8">
        <f t="shared" si="55"/>
        <v>0</v>
      </c>
      <c r="Y258" s="8">
        <f t="shared" si="56"/>
        <v>0</v>
      </c>
    </row>
    <row r="259" spans="1:25" ht="14.25">
      <c r="A259" s="39">
        <v>276</v>
      </c>
      <c r="B259" s="62"/>
      <c r="C259" s="44"/>
      <c r="D259" s="44"/>
      <c r="E259" s="17"/>
      <c r="F259" s="60"/>
      <c r="G259" s="44"/>
      <c r="H259" s="89"/>
      <c r="I259" s="88"/>
      <c r="J259" s="47" t="str">
        <f t="shared" si="46"/>
        <v/>
      </c>
      <c r="K259" s="47" t="str">
        <f t="shared" si="44"/>
        <v/>
      </c>
      <c r="L259" s="47" t="str">
        <f t="shared" si="45"/>
        <v/>
      </c>
      <c r="M259" s="47" t="str">
        <f>IF($J259&lt;&gt;"",IF(いんふぉ・EnneSmart利用開始申込書!$B$48="希望しない","",IF(TRIM(F259)="","未記入",T259)),IF(TRIM(F259)="","","☓"))</f>
        <v/>
      </c>
      <c r="N259" s="46"/>
      <c r="O259" s="46">
        <f t="shared" si="47"/>
        <v>0</v>
      </c>
      <c r="P259" s="46">
        <f t="shared" si="48"/>
        <v>0</v>
      </c>
      <c r="Q259" s="46">
        <f t="shared" si="49"/>
        <v>0</v>
      </c>
      <c r="R259" s="46">
        <f t="shared" si="50"/>
        <v>0</v>
      </c>
      <c r="S259" s="35" t="str">
        <f t="shared" si="51"/>
        <v>☓</v>
      </c>
      <c r="T259" s="35" t="str">
        <f t="shared" si="52"/>
        <v>☓</v>
      </c>
      <c r="U259" s="14">
        <f t="shared" si="57"/>
        <v>0</v>
      </c>
      <c r="V259" s="8">
        <f t="shared" si="53"/>
        <v>0</v>
      </c>
      <c r="W259" s="8">
        <f t="shared" si="54"/>
        <v>0</v>
      </c>
      <c r="X259" s="8">
        <f t="shared" si="55"/>
        <v>0</v>
      </c>
      <c r="Y259" s="8">
        <f t="shared" si="56"/>
        <v>0</v>
      </c>
    </row>
    <row r="260" spans="1:25" ht="14.25">
      <c r="A260" s="39">
        <v>277</v>
      </c>
      <c r="B260" s="62"/>
      <c r="C260" s="44"/>
      <c r="D260" s="44"/>
      <c r="E260" s="17"/>
      <c r="F260" s="60"/>
      <c r="G260" s="44"/>
      <c r="H260" s="89"/>
      <c r="I260" s="88"/>
      <c r="J260" s="47" t="str">
        <f t="shared" si="46"/>
        <v/>
      </c>
      <c r="K260" s="47" t="str">
        <f t="shared" ref="K260:K323" si="58">IF($J260&lt;&gt;"",IF(TRIM(D260)="","未記入","○"),IF(TRIM(D260)="","","☓"))</f>
        <v/>
      </c>
      <c r="L260" s="47" t="str">
        <f t="shared" ref="L260:L323" si="59">IF(J260&lt;&gt;"",IF(TRIM(E260)="","未記入",S260),IF(TRIM(E260)="","","☓"))</f>
        <v/>
      </c>
      <c r="M260" s="47" t="str">
        <f>IF($J260&lt;&gt;"",IF(いんふぉ・EnneSmart利用開始申込書!$B$48="希望しない","",IF(TRIM(F260)="","未記入",T260)),IF(TRIM(F260)="","","☓"))</f>
        <v/>
      </c>
      <c r="N260" s="46"/>
      <c r="O260" s="46">
        <f t="shared" si="47"/>
        <v>0</v>
      </c>
      <c r="P260" s="46">
        <f t="shared" si="48"/>
        <v>0</v>
      </c>
      <c r="Q260" s="46">
        <f t="shared" si="49"/>
        <v>0</v>
      </c>
      <c r="R260" s="46">
        <f t="shared" si="50"/>
        <v>0</v>
      </c>
      <c r="S260" s="35" t="str">
        <f t="shared" si="51"/>
        <v>☓</v>
      </c>
      <c r="T260" s="35" t="str">
        <f t="shared" si="52"/>
        <v>☓</v>
      </c>
      <c r="U260" s="14">
        <f t="shared" si="57"/>
        <v>0</v>
      </c>
      <c r="V260" s="8">
        <f t="shared" si="53"/>
        <v>0</v>
      </c>
      <c r="W260" s="8">
        <f t="shared" si="54"/>
        <v>0</v>
      </c>
      <c r="X260" s="8">
        <f t="shared" si="55"/>
        <v>0</v>
      </c>
      <c r="Y260" s="8">
        <f t="shared" si="56"/>
        <v>0</v>
      </c>
    </row>
    <row r="261" spans="1:25" ht="14.25">
      <c r="A261" s="39">
        <v>278</v>
      </c>
      <c r="B261" s="62"/>
      <c r="C261" s="44"/>
      <c r="D261" s="44"/>
      <c r="E261" s="17"/>
      <c r="F261" s="60"/>
      <c r="G261" s="44"/>
      <c r="H261" s="89"/>
      <c r="I261" s="88"/>
      <c r="J261" s="47" t="str">
        <f t="shared" ref="J261:J324" si="60">IF(TRIM(B261)&amp;TRIM(C261)="","",IF(Q261+R261=0,"○","☓"))</f>
        <v/>
      </c>
      <c r="K261" s="47" t="str">
        <f t="shared" si="58"/>
        <v/>
      </c>
      <c r="L261" s="47" t="str">
        <f t="shared" si="59"/>
        <v/>
      </c>
      <c r="M261" s="47" t="str">
        <f>IF($J261&lt;&gt;"",IF(いんふぉ・EnneSmart利用開始申込書!$B$48="希望しない","",IF(TRIM(F261)="","未記入",T261)),IF(TRIM(F261)="","","☓"))</f>
        <v/>
      </c>
      <c r="N261" s="46"/>
      <c r="O261" s="46">
        <f t="shared" ref="O261:O324" si="61">LEN(B261)</f>
        <v>0</v>
      </c>
      <c r="P261" s="46">
        <f t="shared" ref="P261:P324" si="62">LEN(C261)</f>
        <v>0</v>
      </c>
      <c r="Q261" s="46">
        <f t="shared" ref="Q261:Q324" si="63">IF(O261=22,0,IF(O261=0,0,1))</f>
        <v>0</v>
      </c>
      <c r="R261" s="46">
        <f t="shared" ref="R261:R324" si="64">IF(P261=8,0,IF(P261=0,0,1))</f>
        <v>0</v>
      </c>
      <c r="S261" s="35" t="str">
        <f t="shared" ref="S261:S324" si="65">IF(E261="電力量・請求情報","○",IF(E261="電力量情報のみ","○","☓"))</f>
        <v>☓</v>
      </c>
      <c r="T261" s="35" t="str">
        <f t="shared" ref="T261:T324" si="66">IF(F261="追加する","○",IF(F261="追加しない","○","☓"))</f>
        <v>☓</v>
      </c>
      <c r="U261" s="14">
        <f t="shared" si="57"/>
        <v>0</v>
      </c>
      <c r="V261" s="8">
        <f t="shared" ref="V261:V324" si="67">IF(K261="",0,IF(K261="○",0,1))</f>
        <v>0</v>
      </c>
      <c r="W261" s="8">
        <f t="shared" ref="W261:W324" si="68">IF(L261="",0,IF(L261="○",0,1))</f>
        <v>0</v>
      </c>
      <c r="X261" s="8">
        <f t="shared" ref="X261:X324" si="69">IF(M261="",0,IF(M261="○",0,1))</f>
        <v>0</v>
      </c>
      <c r="Y261" s="8">
        <f t="shared" ref="Y261:Y324" si="70">SUM(V261:X261)</f>
        <v>0</v>
      </c>
    </row>
    <row r="262" spans="1:25" ht="14.25">
      <c r="A262" s="39">
        <v>279</v>
      </c>
      <c r="B262" s="62"/>
      <c r="C262" s="44"/>
      <c r="D262" s="44"/>
      <c r="E262" s="17"/>
      <c r="F262" s="60"/>
      <c r="G262" s="44"/>
      <c r="H262" s="89"/>
      <c r="I262" s="88"/>
      <c r="J262" s="47" t="str">
        <f t="shared" si="60"/>
        <v/>
      </c>
      <c r="K262" s="47" t="str">
        <f t="shared" si="58"/>
        <v/>
      </c>
      <c r="L262" s="47" t="str">
        <f t="shared" si="59"/>
        <v/>
      </c>
      <c r="M262" s="47" t="str">
        <f>IF($J262&lt;&gt;"",IF(いんふぉ・EnneSmart利用開始申込書!$B$48="希望しない","",IF(TRIM(F262)="","未記入",T262)),IF(TRIM(F262)="","","☓"))</f>
        <v/>
      </c>
      <c r="N262" s="46"/>
      <c r="O262" s="46">
        <f t="shared" si="61"/>
        <v>0</v>
      </c>
      <c r="P262" s="46">
        <f t="shared" si="62"/>
        <v>0</v>
      </c>
      <c r="Q262" s="46">
        <f t="shared" si="63"/>
        <v>0</v>
      </c>
      <c r="R262" s="46">
        <f t="shared" si="64"/>
        <v>0</v>
      </c>
      <c r="S262" s="35" t="str">
        <f t="shared" si="65"/>
        <v>☓</v>
      </c>
      <c r="T262" s="35" t="str">
        <f t="shared" si="66"/>
        <v>☓</v>
      </c>
      <c r="U262" s="14">
        <f t="shared" ref="U262:U325" si="71">IF(J262="○",A262,U261)</f>
        <v>0</v>
      </c>
      <c r="V262" s="8">
        <f t="shared" si="67"/>
        <v>0</v>
      </c>
      <c r="W262" s="8">
        <f t="shared" si="68"/>
        <v>0</v>
      </c>
      <c r="X262" s="8">
        <f t="shared" si="69"/>
        <v>0</v>
      </c>
      <c r="Y262" s="8">
        <f t="shared" si="70"/>
        <v>0</v>
      </c>
    </row>
    <row r="263" spans="1:25" ht="14.25">
      <c r="A263" s="39">
        <v>280</v>
      </c>
      <c r="B263" s="62"/>
      <c r="C263" s="44"/>
      <c r="D263" s="44"/>
      <c r="E263" s="17"/>
      <c r="F263" s="60"/>
      <c r="G263" s="44"/>
      <c r="H263" s="89"/>
      <c r="I263" s="88"/>
      <c r="J263" s="47" t="str">
        <f t="shared" si="60"/>
        <v/>
      </c>
      <c r="K263" s="47" t="str">
        <f t="shared" si="58"/>
        <v/>
      </c>
      <c r="L263" s="47" t="str">
        <f t="shared" si="59"/>
        <v/>
      </c>
      <c r="M263" s="47" t="str">
        <f>IF($J263&lt;&gt;"",IF(いんふぉ・EnneSmart利用開始申込書!$B$48="希望しない","",IF(TRIM(F263)="","未記入",T263)),IF(TRIM(F263)="","","☓"))</f>
        <v/>
      </c>
      <c r="N263" s="46"/>
      <c r="O263" s="46">
        <f t="shared" si="61"/>
        <v>0</v>
      </c>
      <c r="P263" s="46">
        <f t="shared" si="62"/>
        <v>0</v>
      </c>
      <c r="Q263" s="46">
        <f t="shared" si="63"/>
        <v>0</v>
      </c>
      <c r="R263" s="46">
        <f t="shared" si="64"/>
        <v>0</v>
      </c>
      <c r="S263" s="35" t="str">
        <f t="shared" si="65"/>
        <v>☓</v>
      </c>
      <c r="T263" s="35" t="str">
        <f t="shared" si="66"/>
        <v>☓</v>
      </c>
      <c r="U263" s="14">
        <f t="shared" si="71"/>
        <v>0</v>
      </c>
      <c r="V263" s="8">
        <f t="shared" si="67"/>
        <v>0</v>
      </c>
      <c r="W263" s="8">
        <f t="shared" si="68"/>
        <v>0</v>
      </c>
      <c r="X263" s="8">
        <f t="shared" si="69"/>
        <v>0</v>
      </c>
      <c r="Y263" s="8">
        <f t="shared" si="70"/>
        <v>0</v>
      </c>
    </row>
    <row r="264" spans="1:25" ht="14.25">
      <c r="A264" s="39">
        <v>281</v>
      </c>
      <c r="B264" s="62"/>
      <c r="C264" s="44"/>
      <c r="D264" s="44"/>
      <c r="E264" s="17"/>
      <c r="F264" s="60"/>
      <c r="G264" s="44"/>
      <c r="H264" s="89"/>
      <c r="I264" s="88"/>
      <c r="J264" s="47" t="str">
        <f t="shared" si="60"/>
        <v/>
      </c>
      <c r="K264" s="47" t="str">
        <f t="shared" si="58"/>
        <v/>
      </c>
      <c r="L264" s="47" t="str">
        <f t="shared" si="59"/>
        <v/>
      </c>
      <c r="M264" s="47" t="str">
        <f>IF($J264&lt;&gt;"",IF(いんふぉ・EnneSmart利用開始申込書!$B$48="希望しない","",IF(TRIM(F264)="","未記入",T264)),IF(TRIM(F264)="","","☓"))</f>
        <v/>
      </c>
      <c r="N264" s="46"/>
      <c r="O264" s="46">
        <f t="shared" si="61"/>
        <v>0</v>
      </c>
      <c r="P264" s="46">
        <f t="shared" si="62"/>
        <v>0</v>
      </c>
      <c r="Q264" s="46">
        <f t="shared" si="63"/>
        <v>0</v>
      </c>
      <c r="R264" s="46">
        <f t="shared" si="64"/>
        <v>0</v>
      </c>
      <c r="S264" s="35" t="str">
        <f t="shared" si="65"/>
        <v>☓</v>
      </c>
      <c r="T264" s="35" t="str">
        <f t="shared" si="66"/>
        <v>☓</v>
      </c>
      <c r="U264" s="14">
        <f t="shared" si="71"/>
        <v>0</v>
      </c>
      <c r="V264" s="8">
        <f t="shared" si="67"/>
        <v>0</v>
      </c>
      <c r="W264" s="8">
        <f t="shared" si="68"/>
        <v>0</v>
      </c>
      <c r="X264" s="8">
        <f t="shared" si="69"/>
        <v>0</v>
      </c>
      <c r="Y264" s="8">
        <f t="shared" si="70"/>
        <v>0</v>
      </c>
    </row>
    <row r="265" spans="1:25" ht="14.25">
      <c r="A265" s="39">
        <v>282</v>
      </c>
      <c r="B265" s="62"/>
      <c r="C265" s="44"/>
      <c r="D265" s="44"/>
      <c r="E265" s="17"/>
      <c r="F265" s="60"/>
      <c r="G265" s="44"/>
      <c r="H265" s="89"/>
      <c r="I265" s="88"/>
      <c r="J265" s="47" t="str">
        <f t="shared" si="60"/>
        <v/>
      </c>
      <c r="K265" s="47" t="str">
        <f t="shared" si="58"/>
        <v/>
      </c>
      <c r="L265" s="47" t="str">
        <f t="shared" si="59"/>
        <v/>
      </c>
      <c r="M265" s="47" t="str">
        <f>IF($J265&lt;&gt;"",IF(いんふぉ・EnneSmart利用開始申込書!$B$48="希望しない","",IF(TRIM(F265)="","未記入",T265)),IF(TRIM(F265)="","","☓"))</f>
        <v/>
      </c>
      <c r="N265" s="46"/>
      <c r="O265" s="46">
        <f t="shared" si="61"/>
        <v>0</v>
      </c>
      <c r="P265" s="46">
        <f t="shared" si="62"/>
        <v>0</v>
      </c>
      <c r="Q265" s="46">
        <f t="shared" si="63"/>
        <v>0</v>
      </c>
      <c r="R265" s="46">
        <f t="shared" si="64"/>
        <v>0</v>
      </c>
      <c r="S265" s="35" t="str">
        <f t="shared" si="65"/>
        <v>☓</v>
      </c>
      <c r="T265" s="35" t="str">
        <f t="shared" si="66"/>
        <v>☓</v>
      </c>
      <c r="U265" s="14">
        <f t="shared" si="71"/>
        <v>0</v>
      </c>
      <c r="V265" s="8">
        <f t="shared" si="67"/>
        <v>0</v>
      </c>
      <c r="W265" s="8">
        <f t="shared" si="68"/>
        <v>0</v>
      </c>
      <c r="X265" s="8">
        <f t="shared" si="69"/>
        <v>0</v>
      </c>
      <c r="Y265" s="8">
        <f t="shared" si="70"/>
        <v>0</v>
      </c>
    </row>
    <row r="266" spans="1:25" ht="14.25">
      <c r="A266" s="39">
        <v>283</v>
      </c>
      <c r="B266" s="62"/>
      <c r="C266" s="44"/>
      <c r="D266" s="44"/>
      <c r="E266" s="17"/>
      <c r="F266" s="60"/>
      <c r="G266" s="44"/>
      <c r="H266" s="89"/>
      <c r="I266" s="88"/>
      <c r="J266" s="47" t="str">
        <f t="shared" si="60"/>
        <v/>
      </c>
      <c r="K266" s="47" t="str">
        <f t="shared" si="58"/>
        <v/>
      </c>
      <c r="L266" s="47" t="str">
        <f t="shared" si="59"/>
        <v/>
      </c>
      <c r="M266" s="47" t="str">
        <f>IF($J266&lt;&gt;"",IF(いんふぉ・EnneSmart利用開始申込書!$B$48="希望しない","",IF(TRIM(F266)="","未記入",T266)),IF(TRIM(F266)="","","☓"))</f>
        <v/>
      </c>
      <c r="N266" s="46"/>
      <c r="O266" s="46">
        <f t="shared" si="61"/>
        <v>0</v>
      </c>
      <c r="P266" s="46">
        <f t="shared" si="62"/>
        <v>0</v>
      </c>
      <c r="Q266" s="46">
        <f t="shared" si="63"/>
        <v>0</v>
      </c>
      <c r="R266" s="46">
        <f t="shared" si="64"/>
        <v>0</v>
      </c>
      <c r="S266" s="35" t="str">
        <f t="shared" si="65"/>
        <v>☓</v>
      </c>
      <c r="T266" s="35" t="str">
        <f t="shared" si="66"/>
        <v>☓</v>
      </c>
      <c r="U266" s="14">
        <f t="shared" si="71"/>
        <v>0</v>
      </c>
      <c r="V266" s="8">
        <f t="shared" si="67"/>
        <v>0</v>
      </c>
      <c r="W266" s="8">
        <f t="shared" si="68"/>
        <v>0</v>
      </c>
      <c r="X266" s="8">
        <f t="shared" si="69"/>
        <v>0</v>
      </c>
      <c r="Y266" s="8">
        <f t="shared" si="70"/>
        <v>0</v>
      </c>
    </row>
    <row r="267" spans="1:25" ht="14.25">
      <c r="A267" s="39">
        <v>284</v>
      </c>
      <c r="B267" s="62"/>
      <c r="C267" s="44"/>
      <c r="D267" s="44"/>
      <c r="E267" s="17"/>
      <c r="F267" s="60"/>
      <c r="G267" s="44"/>
      <c r="H267" s="89"/>
      <c r="I267" s="88"/>
      <c r="J267" s="47" t="str">
        <f t="shared" si="60"/>
        <v/>
      </c>
      <c r="K267" s="47" t="str">
        <f t="shared" si="58"/>
        <v/>
      </c>
      <c r="L267" s="47" t="str">
        <f t="shared" si="59"/>
        <v/>
      </c>
      <c r="M267" s="47" t="str">
        <f>IF($J267&lt;&gt;"",IF(いんふぉ・EnneSmart利用開始申込書!$B$48="希望しない","",IF(TRIM(F267)="","未記入",T267)),IF(TRIM(F267)="","","☓"))</f>
        <v/>
      </c>
      <c r="N267" s="46"/>
      <c r="O267" s="46">
        <f t="shared" si="61"/>
        <v>0</v>
      </c>
      <c r="P267" s="46">
        <f t="shared" si="62"/>
        <v>0</v>
      </c>
      <c r="Q267" s="46">
        <f t="shared" si="63"/>
        <v>0</v>
      </c>
      <c r="R267" s="46">
        <f t="shared" si="64"/>
        <v>0</v>
      </c>
      <c r="S267" s="35" t="str">
        <f t="shared" si="65"/>
        <v>☓</v>
      </c>
      <c r="T267" s="35" t="str">
        <f t="shared" si="66"/>
        <v>☓</v>
      </c>
      <c r="U267" s="14">
        <f t="shared" si="71"/>
        <v>0</v>
      </c>
      <c r="V267" s="8">
        <f t="shared" si="67"/>
        <v>0</v>
      </c>
      <c r="W267" s="8">
        <f t="shared" si="68"/>
        <v>0</v>
      </c>
      <c r="X267" s="8">
        <f t="shared" si="69"/>
        <v>0</v>
      </c>
      <c r="Y267" s="8">
        <f t="shared" si="70"/>
        <v>0</v>
      </c>
    </row>
    <row r="268" spans="1:25" ht="14.25">
      <c r="A268" s="39">
        <v>285</v>
      </c>
      <c r="B268" s="62"/>
      <c r="C268" s="44"/>
      <c r="D268" s="44"/>
      <c r="E268" s="17"/>
      <c r="F268" s="60"/>
      <c r="G268" s="44"/>
      <c r="H268" s="89"/>
      <c r="I268" s="88"/>
      <c r="J268" s="47" t="str">
        <f t="shared" si="60"/>
        <v/>
      </c>
      <c r="K268" s="47" t="str">
        <f t="shared" si="58"/>
        <v/>
      </c>
      <c r="L268" s="47" t="str">
        <f t="shared" si="59"/>
        <v/>
      </c>
      <c r="M268" s="47" t="str">
        <f>IF($J268&lt;&gt;"",IF(いんふぉ・EnneSmart利用開始申込書!$B$48="希望しない","",IF(TRIM(F268)="","未記入",T268)),IF(TRIM(F268)="","","☓"))</f>
        <v/>
      </c>
      <c r="N268" s="46"/>
      <c r="O268" s="46">
        <f t="shared" si="61"/>
        <v>0</v>
      </c>
      <c r="P268" s="46">
        <f t="shared" si="62"/>
        <v>0</v>
      </c>
      <c r="Q268" s="46">
        <f t="shared" si="63"/>
        <v>0</v>
      </c>
      <c r="R268" s="46">
        <f t="shared" si="64"/>
        <v>0</v>
      </c>
      <c r="S268" s="35" t="str">
        <f t="shared" si="65"/>
        <v>☓</v>
      </c>
      <c r="T268" s="35" t="str">
        <f t="shared" si="66"/>
        <v>☓</v>
      </c>
      <c r="U268" s="14">
        <f t="shared" si="71"/>
        <v>0</v>
      </c>
      <c r="V268" s="8">
        <f t="shared" si="67"/>
        <v>0</v>
      </c>
      <c r="W268" s="8">
        <f t="shared" si="68"/>
        <v>0</v>
      </c>
      <c r="X268" s="8">
        <f t="shared" si="69"/>
        <v>0</v>
      </c>
      <c r="Y268" s="8">
        <f t="shared" si="70"/>
        <v>0</v>
      </c>
    </row>
    <row r="269" spans="1:25" ht="14.25">
      <c r="A269" s="39">
        <v>286</v>
      </c>
      <c r="B269" s="62"/>
      <c r="C269" s="44"/>
      <c r="D269" s="44"/>
      <c r="E269" s="17"/>
      <c r="F269" s="60"/>
      <c r="G269" s="44"/>
      <c r="H269" s="89"/>
      <c r="I269" s="88"/>
      <c r="J269" s="47" t="str">
        <f t="shared" si="60"/>
        <v/>
      </c>
      <c r="K269" s="47" t="str">
        <f t="shared" si="58"/>
        <v/>
      </c>
      <c r="L269" s="47" t="str">
        <f t="shared" si="59"/>
        <v/>
      </c>
      <c r="M269" s="47" t="str">
        <f>IF($J269&lt;&gt;"",IF(いんふぉ・EnneSmart利用開始申込書!$B$48="希望しない","",IF(TRIM(F269)="","未記入",T269)),IF(TRIM(F269)="","","☓"))</f>
        <v/>
      </c>
      <c r="N269" s="46"/>
      <c r="O269" s="46">
        <f t="shared" si="61"/>
        <v>0</v>
      </c>
      <c r="P269" s="46">
        <f t="shared" si="62"/>
        <v>0</v>
      </c>
      <c r="Q269" s="46">
        <f t="shared" si="63"/>
        <v>0</v>
      </c>
      <c r="R269" s="46">
        <f t="shared" si="64"/>
        <v>0</v>
      </c>
      <c r="S269" s="35" t="str">
        <f t="shared" si="65"/>
        <v>☓</v>
      </c>
      <c r="T269" s="35" t="str">
        <f t="shared" si="66"/>
        <v>☓</v>
      </c>
      <c r="U269" s="14">
        <f t="shared" si="71"/>
        <v>0</v>
      </c>
      <c r="V269" s="8">
        <f t="shared" si="67"/>
        <v>0</v>
      </c>
      <c r="W269" s="8">
        <f t="shared" si="68"/>
        <v>0</v>
      </c>
      <c r="X269" s="8">
        <f t="shared" si="69"/>
        <v>0</v>
      </c>
      <c r="Y269" s="8">
        <f t="shared" si="70"/>
        <v>0</v>
      </c>
    </row>
    <row r="270" spans="1:25" ht="14.25">
      <c r="A270" s="39">
        <v>287</v>
      </c>
      <c r="B270" s="62"/>
      <c r="C270" s="44"/>
      <c r="D270" s="44"/>
      <c r="E270" s="17"/>
      <c r="F270" s="60"/>
      <c r="G270" s="44"/>
      <c r="H270" s="89"/>
      <c r="I270" s="88"/>
      <c r="J270" s="47" t="str">
        <f t="shared" si="60"/>
        <v/>
      </c>
      <c r="K270" s="47" t="str">
        <f t="shared" si="58"/>
        <v/>
      </c>
      <c r="L270" s="47" t="str">
        <f t="shared" si="59"/>
        <v/>
      </c>
      <c r="M270" s="47" t="str">
        <f>IF($J270&lt;&gt;"",IF(いんふぉ・EnneSmart利用開始申込書!$B$48="希望しない","",IF(TRIM(F270)="","未記入",T270)),IF(TRIM(F270)="","","☓"))</f>
        <v/>
      </c>
      <c r="N270" s="46"/>
      <c r="O270" s="46">
        <f t="shared" si="61"/>
        <v>0</v>
      </c>
      <c r="P270" s="46">
        <f t="shared" si="62"/>
        <v>0</v>
      </c>
      <c r="Q270" s="46">
        <f t="shared" si="63"/>
        <v>0</v>
      </c>
      <c r="R270" s="46">
        <f t="shared" si="64"/>
        <v>0</v>
      </c>
      <c r="S270" s="35" t="str">
        <f t="shared" si="65"/>
        <v>☓</v>
      </c>
      <c r="T270" s="35" t="str">
        <f t="shared" si="66"/>
        <v>☓</v>
      </c>
      <c r="U270" s="14">
        <f t="shared" si="71"/>
        <v>0</v>
      </c>
      <c r="V270" s="8">
        <f t="shared" si="67"/>
        <v>0</v>
      </c>
      <c r="W270" s="8">
        <f t="shared" si="68"/>
        <v>0</v>
      </c>
      <c r="X270" s="8">
        <f t="shared" si="69"/>
        <v>0</v>
      </c>
      <c r="Y270" s="8">
        <f t="shared" si="70"/>
        <v>0</v>
      </c>
    </row>
    <row r="271" spans="1:25" ht="14.25">
      <c r="A271" s="39">
        <v>288</v>
      </c>
      <c r="B271" s="62"/>
      <c r="C271" s="44"/>
      <c r="D271" s="44"/>
      <c r="E271" s="17"/>
      <c r="F271" s="60"/>
      <c r="G271" s="44"/>
      <c r="H271" s="89"/>
      <c r="I271" s="88"/>
      <c r="J271" s="47" t="str">
        <f t="shared" si="60"/>
        <v/>
      </c>
      <c r="K271" s="47" t="str">
        <f t="shared" si="58"/>
        <v/>
      </c>
      <c r="L271" s="47" t="str">
        <f t="shared" si="59"/>
        <v/>
      </c>
      <c r="M271" s="47" t="str">
        <f>IF($J271&lt;&gt;"",IF(いんふぉ・EnneSmart利用開始申込書!$B$48="希望しない","",IF(TRIM(F271)="","未記入",T271)),IF(TRIM(F271)="","","☓"))</f>
        <v/>
      </c>
      <c r="N271" s="46"/>
      <c r="O271" s="46">
        <f t="shared" si="61"/>
        <v>0</v>
      </c>
      <c r="P271" s="46">
        <f t="shared" si="62"/>
        <v>0</v>
      </c>
      <c r="Q271" s="46">
        <f t="shared" si="63"/>
        <v>0</v>
      </c>
      <c r="R271" s="46">
        <f t="shared" si="64"/>
        <v>0</v>
      </c>
      <c r="S271" s="35" t="str">
        <f t="shared" si="65"/>
        <v>☓</v>
      </c>
      <c r="T271" s="35" t="str">
        <f t="shared" si="66"/>
        <v>☓</v>
      </c>
      <c r="U271" s="14">
        <f t="shared" si="71"/>
        <v>0</v>
      </c>
      <c r="V271" s="8">
        <f t="shared" si="67"/>
        <v>0</v>
      </c>
      <c r="W271" s="8">
        <f t="shared" si="68"/>
        <v>0</v>
      </c>
      <c r="X271" s="8">
        <f t="shared" si="69"/>
        <v>0</v>
      </c>
      <c r="Y271" s="8">
        <f t="shared" si="70"/>
        <v>0</v>
      </c>
    </row>
    <row r="272" spans="1:25" ht="14.25">
      <c r="A272" s="39">
        <v>289</v>
      </c>
      <c r="B272" s="62"/>
      <c r="C272" s="44"/>
      <c r="D272" s="44"/>
      <c r="E272" s="17"/>
      <c r="F272" s="60"/>
      <c r="G272" s="44"/>
      <c r="H272" s="89"/>
      <c r="I272" s="88"/>
      <c r="J272" s="47" t="str">
        <f t="shared" si="60"/>
        <v/>
      </c>
      <c r="K272" s="47" t="str">
        <f t="shared" si="58"/>
        <v/>
      </c>
      <c r="L272" s="47" t="str">
        <f t="shared" si="59"/>
        <v/>
      </c>
      <c r="M272" s="47" t="str">
        <f>IF($J272&lt;&gt;"",IF(いんふぉ・EnneSmart利用開始申込書!$B$48="希望しない","",IF(TRIM(F272)="","未記入",T272)),IF(TRIM(F272)="","","☓"))</f>
        <v/>
      </c>
      <c r="N272" s="46"/>
      <c r="O272" s="46">
        <f t="shared" si="61"/>
        <v>0</v>
      </c>
      <c r="P272" s="46">
        <f t="shared" si="62"/>
        <v>0</v>
      </c>
      <c r="Q272" s="46">
        <f t="shared" si="63"/>
        <v>0</v>
      </c>
      <c r="R272" s="46">
        <f t="shared" si="64"/>
        <v>0</v>
      </c>
      <c r="S272" s="35" t="str">
        <f t="shared" si="65"/>
        <v>☓</v>
      </c>
      <c r="T272" s="35" t="str">
        <f t="shared" si="66"/>
        <v>☓</v>
      </c>
      <c r="U272" s="14">
        <f t="shared" si="71"/>
        <v>0</v>
      </c>
      <c r="V272" s="8">
        <f t="shared" si="67"/>
        <v>0</v>
      </c>
      <c r="W272" s="8">
        <f t="shared" si="68"/>
        <v>0</v>
      </c>
      <c r="X272" s="8">
        <f t="shared" si="69"/>
        <v>0</v>
      </c>
      <c r="Y272" s="8">
        <f t="shared" si="70"/>
        <v>0</v>
      </c>
    </row>
    <row r="273" spans="1:25" ht="14.25">
      <c r="A273" s="39">
        <v>290</v>
      </c>
      <c r="B273" s="62"/>
      <c r="C273" s="44"/>
      <c r="D273" s="44"/>
      <c r="E273" s="17"/>
      <c r="F273" s="60"/>
      <c r="G273" s="44"/>
      <c r="H273" s="89"/>
      <c r="I273" s="88"/>
      <c r="J273" s="47" t="str">
        <f t="shared" si="60"/>
        <v/>
      </c>
      <c r="K273" s="47" t="str">
        <f t="shared" si="58"/>
        <v/>
      </c>
      <c r="L273" s="47" t="str">
        <f t="shared" si="59"/>
        <v/>
      </c>
      <c r="M273" s="47" t="str">
        <f>IF($J273&lt;&gt;"",IF(いんふぉ・EnneSmart利用開始申込書!$B$48="希望しない","",IF(TRIM(F273)="","未記入",T273)),IF(TRIM(F273)="","","☓"))</f>
        <v/>
      </c>
      <c r="N273" s="46"/>
      <c r="O273" s="46">
        <f t="shared" si="61"/>
        <v>0</v>
      </c>
      <c r="P273" s="46">
        <f t="shared" si="62"/>
        <v>0</v>
      </c>
      <c r="Q273" s="46">
        <f t="shared" si="63"/>
        <v>0</v>
      </c>
      <c r="R273" s="46">
        <f t="shared" si="64"/>
        <v>0</v>
      </c>
      <c r="S273" s="35" t="str">
        <f t="shared" si="65"/>
        <v>☓</v>
      </c>
      <c r="T273" s="35" t="str">
        <f t="shared" si="66"/>
        <v>☓</v>
      </c>
      <c r="U273" s="14">
        <f t="shared" si="71"/>
        <v>0</v>
      </c>
      <c r="V273" s="8">
        <f t="shared" si="67"/>
        <v>0</v>
      </c>
      <c r="W273" s="8">
        <f t="shared" si="68"/>
        <v>0</v>
      </c>
      <c r="X273" s="8">
        <f t="shared" si="69"/>
        <v>0</v>
      </c>
      <c r="Y273" s="8">
        <f t="shared" si="70"/>
        <v>0</v>
      </c>
    </row>
    <row r="274" spans="1:25" ht="14.25">
      <c r="A274" s="39">
        <v>291</v>
      </c>
      <c r="B274" s="62"/>
      <c r="C274" s="44"/>
      <c r="D274" s="44"/>
      <c r="E274" s="17"/>
      <c r="F274" s="60"/>
      <c r="G274" s="44"/>
      <c r="H274" s="89"/>
      <c r="I274" s="88"/>
      <c r="J274" s="47" t="str">
        <f t="shared" si="60"/>
        <v/>
      </c>
      <c r="K274" s="47" t="str">
        <f t="shared" si="58"/>
        <v/>
      </c>
      <c r="L274" s="47" t="str">
        <f t="shared" si="59"/>
        <v/>
      </c>
      <c r="M274" s="47" t="str">
        <f>IF($J274&lt;&gt;"",IF(いんふぉ・EnneSmart利用開始申込書!$B$48="希望しない","",IF(TRIM(F274)="","未記入",T274)),IF(TRIM(F274)="","","☓"))</f>
        <v/>
      </c>
      <c r="N274" s="46"/>
      <c r="O274" s="46">
        <f t="shared" si="61"/>
        <v>0</v>
      </c>
      <c r="P274" s="46">
        <f t="shared" si="62"/>
        <v>0</v>
      </c>
      <c r="Q274" s="46">
        <f t="shared" si="63"/>
        <v>0</v>
      </c>
      <c r="R274" s="46">
        <f t="shared" si="64"/>
        <v>0</v>
      </c>
      <c r="S274" s="35" t="str">
        <f t="shared" si="65"/>
        <v>☓</v>
      </c>
      <c r="T274" s="35" t="str">
        <f t="shared" si="66"/>
        <v>☓</v>
      </c>
      <c r="U274" s="14">
        <f t="shared" si="71"/>
        <v>0</v>
      </c>
      <c r="V274" s="8">
        <f t="shared" si="67"/>
        <v>0</v>
      </c>
      <c r="W274" s="8">
        <f t="shared" si="68"/>
        <v>0</v>
      </c>
      <c r="X274" s="8">
        <f t="shared" si="69"/>
        <v>0</v>
      </c>
      <c r="Y274" s="8">
        <f t="shared" si="70"/>
        <v>0</v>
      </c>
    </row>
    <row r="275" spans="1:25" ht="14.25">
      <c r="A275" s="39">
        <v>292</v>
      </c>
      <c r="B275" s="62"/>
      <c r="C275" s="44"/>
      <c r="D275" s="44"/>
      <c r="E275" s="17"/>
      <c r="F275" s="60"/>
      <c r="G275" s="44"/>
      <c r="H275" s="89"/>
      <c r="I275" s="88"/>
      <c r="J275" s="47" t="str">
        <f t="shared" si="60"/>
        <v/>
      </c>
      <c r="K275" s="47" t="str">
        <f t="shared" si="58"/>
        <v/>
      </c>
      <c r="L275" s="47" t="str">
        <f t="shared" si="59"/>
        <v/>
      </c>
      <c r="M275" s="47" t="str">
        <f>IF($J275&lt;&gt;"",IF(いんふぉ・EnneSmart利用開始申込書!$B$48="希望しない","",IF(TRIM(F275)="","未記入",T275)),IF(TRIM(F275)="","","☓"))</f>
        <v/>
      </c>
      <c r="N275" s="46"/>
      <c r="O275" s="46">
        <f t="shared" si="61"/>
        <v>0</v>
      </c>
      <c r="P275" s="46">
        <f t="shared" si="62"/>
        <v>0</v>
      </c>
      <c r="Q275" s="46">
        <f t="shared" si="63"/>
        <v>0</v>
      </c>
      <c r="R275" s="46">
        <f t="shared" si="64"/>
        <v>0</v>
      </c>
      <c r="S275" s="35" t="str">
        <f t="shared" si="65"/>
        <v>☓</v>
      </c>
      <c r="T275" s="35" t="str">
        <f t="shared" si="66"/>
        <v>☓</v>
      </c>
      <c r="U275" s="14">
        <f t="shared" si="71"/>
        <v>0</v>
      </c>
      <c r="V275" s="8">
        <f t="shared" si="67"/>
        <v>0</v>
      </c>
      <c r="W275" s="8">
        <f t="shared" si="68"/>
        <v>0</v>
      </c>
      <c r="X275" s="8">
        <f t="shared" si="69"/>
        <v>0</v>
      </c>
      <c r="Y275" s="8">
        <f t="shared" si="70"/>
        <v>0</v>
      </c>
    </row>
    <row r="276" spans="1:25" ht="14.25">
      <c r="A276" s="39">
        <v>293</v>
      </c>
      <c r="B276" s="62"/>
      <c r="C276" s="44"/>
      <c r="D276" s="44"/>
      <c r="E276" s="17"/>
      <c r="F276" s="60"/>
      <c r="G276" s="44"/>
      <c r="H276" s="89"/>
      <c r="I276" s="88"/>
      <c r="J276" s="47" t="str">
        <f t="shared" si="60"/>
        <v/>
      </c>
      <c r="K276" s="47" t="str">
        <f t="shared" si="58"/>
        <v/>
      </c>
      <c r="L276" s="47" t="str">
        <f t="shared" si="59"/>
        <v/>
      </c>
      <c r="M276" s="47" t="str">
        <f>IF($J276&lt;&gt;"",IF(いんふぉ・EnneSmart利用開始申込書!$B$48="希望しない","",IF(TRIM(F276)="","未記入",T276)),IF(TRIM(F276)="","","☓"))</f>
        <v/>
      </c>
      <c r="N276" s="46"/>
      <c r="O276" s="46">
        <f t="shared" si="61"/>
        <v>0</v>
      </c>
      <c r="P276" s="46">
        <f t="shared" si="62"/>
        <v>0</v>
      </c>
      <c r="Q276" s="46">
        <f t="shared" si="63"/>
        <v>0</v>
      </c>
      <c r="R276" s="46">
        <f t="shared" si="64"/>
        <v>0</v>
      </c>
      <c r="S276" s="35" t="str">
        <f t="shared" si="65"/>
        <v>☓</v>
      </c>
      <c r="T276" s="35" t="str">
        <f t="shared" si="66"/>
        <v>☓</v>
      </c>
      <c r="U276" s="14">
        <f t="shared" si="71"/>
        <v>0</v>
      </c>
      <c r="V276" s="8">
        <f t="shared" si="67"/>
        <v>0</v>
      </c>
      <c r="W276" s="8">
        <f t="shared" si="68"/>
        <v>0</v>
      </c>
      <c r="X276" s="8">
        <f t="shared" si="69"/>
        <v>0</v>
      </c>
      <c r="Y276" s="8">
        <f t="shared" si="70"/>
        <v>0</v>
      </c>
    </row>
    <row r="277" spans="1:25" ht="14.25">
      <c r="A277" s="39">
        <v>294</v>
      </c>
      <c r="B277" s="62"/>
      <c r="C277" s="44"/>
      <c r="D277" s="44"/>
      <c r="E277" s="17"/>
      <c r="F277" s="60"/>
      <c r="G277" s="44"/>
      <c r="H277" s="89"/>
      <c r="I277" s="88"/>
      <c r="J277" s="47" t="str">
        <f t="shared" si="60"/>
        <v/>
      </c>
      <c r="K277" s="47" t="str">
        <f t="shared" si="58"/>
        <v/>
      </c>
      <c r="L277" s="47" t="str">
        <f t="shared" si="59"/>
        <v/>
      </c>
      <c r="M277" s="47" t="str">
        <f>IF($J277&lt;&gt;"",IF(いんふぉ・EnneSmart利用開始申込書!$B$48="希望しない","",IF(TRIM(F277)="","未記入",T277)),IF(TRIM(F277)="","","☓"))</f>
        <v/>
      </c>
      <c r="N277" s="46"/>
      <c r="O277" s="46">
        <f t="shared" si="61"/>
        <v>0</v>
      </c>
      <c r="P277" s="46">
        <f t="shared" si="62"/>
        <v>0</v>
      </c>
      <c r="Q277" s="46">
        <f t="shared" si="63"/>
        <v>0</v>
      </c>
      <c r="R277" s="46">
        <f t="shared" si="64"/>
        <v>0</v>
      </c>
      <c r="S277" s="35" t="str">
        <f t="shared" si="65"/>
        <v>☓</v>
      </c>
      <c r="T277" s="35" t="str">
        <f t="shared" si="66"/>
        <v>☓</v>
      </c>
      <c r="U277" s="14">
        <f t="shared" si="71"/>
        <v>0</v>
      </c>
      <c r="V277" s="8">
        <f t="shared" si="67"/>
        <v>0</v>
      </c>
      <c r="W277" s="8">
        <f t="shared" si="68"/>
        <v>0</v>
      </c>
      <c r="X277" s="8">
        <f t="shared" si="69"/>
        <v>0</v>
      </c>
      <c r="Y277" s="8">
        <f t="shared" si="70"/>
        <v>0</v>
      </c>
    </row>
    <row r="278" spans="1:25" ht="14.25">
      <c r="A278" s="39">
        <v>295</v>
      </c>
      <c r="B278" s="62"/>
      <c r="C278" s="44"/>
      <c r="D278" s="44"/>
      <c r="E278" s="17"/>
      <c r="F278" s="60"/>
      <c r="G278" s="44"/>
      <c r="H278" s="89"/>
      <c r="I278" s="88"/>
      <c r="J278" s="47" t="str">
        <f t="shared" si="60"/>
        <v/>
      </c>
      <c r="K278" s="47" t="str">
        <f t="shared" si="58"/>
        <v/>
      </c>
      <c r="L278" s="47" t="str">
        <f t="shared" si="59"/>
        <v/>
      </c>
      <c r="M278" s="47" t="str">
        <f>IF($J278&lt;&gt;"",IF(いんふぉ・EnneSmart利用開始申込書!$B$48="希望しない","",IF(TRIM(F278)="","未記入",T278)),IF(TRIM(F278)="","","☓"))</f>
        <v/>
      </c>
      <c r="N278" s="46"/>
      <c r="O278" s="46">
        <f t="shared" si="61"/>
        <v>0</v>
      </c>
      <c r="P278" s="46">
        <f t="shared" si="62"/>
        <v>0</v>
      </c>
      <c r="Q278" s="46">
        <f t="shared" si="63"/>
        <v>0</v>
      </c>
      <c r="R278" s="46">
        <f t="shared" si="64"/>
        <v>0</v>
      </c>
      <c r="S278" s="35" t="str">
        <f t="shared" si="65"/>
        <v>☓</v>
      </c>
      <c r="T278" s="35" t="str">
        <f t="shared" si="66"/>
        <v>☓</v>
      </c>
      <c r="U278" s="14">
        <f t="shared" si="71"/>
        <v>0</v>
      </c>
      <c r="V278" s="8">
        <f t="shared" si="67"/>
        <v>0</v>
      </c>
      <c r="W278" s="8">
        <f t="shared" si="68"/>
        <v>0</v>
      </c>
      <c r="X278" s="8">
        <f t="shared" si="69"/>
        <v>0</v>
      </c>
      <c r="Y278" s="8">
        <f t="shared" si="70"/>
        <v>0</v>
      </c>
    </row>
    <row r="279" spans="1:25" ht="14.25">
      <c r="A279" s="39">
        <v>296</v>
      </c>
      <c r="B279" s="62"/>
      <c r="C279" s="44"/>
      <c r="D279" s="44"/>
      <c r="E279" s="17"/>
      <c r="F279" s="60"/>
      <c r="G279" s="44"/>
      <c r="H279" s="89"/>
      <c r="I279" s="88"/>
      <c r="J279" s="47" t="str">
        <f t="shared" si="60"/>
        <v/>
      </c>
      <c r="K279" s="47" t="str">
        <f t="shared" si="58"/>
        <v/>
      </c>
      <c r="L279" s="47" t="str">
        <f t="shared" si="59"/>
        <v/>
      </c>
      <c r="M279" s="47" t="str">
        <f>IF($J279&lt;&gt;"",IF(いんふぉ・EnneSmart利用開始申込書!$B$48="希望しない","",IF(TRIM(F279)="","未記入",T279)),IF(TRIM(F279)="","","☓"))</f>
        <v/>
      </c>
      <c r="N279" s="46"/>
      <c r="O279" s="46">
        <f t="shared" si="61"/>
        <v>0</v>
      </c>
      <c r="P279" s="46">
        <f t="shared" si="62"/>
        <v>0</v>
      </c>
      <c r="Q279" s="46">
        <f t="shared" si="63"/>
        <v>0</v>
      </c>
      <c r="R279" s="46">
        <f t="shared" si="64"/>
        <v>0</v>
      </c>
      <c r="S279" s="35" t="str">
        <f t="shared" si="65"/>
        <v>☓</v>
      </c>
      <c r="T279" s="35" t="str">
        <f t="shared" si="66"/>
        <v>☓</v>
      </c>
      <c r="U279" s="14">
        <f t="shared" si="71"/>
        <v>0</v>
      </c>
      <c r="V279" s="8">
        <f t="shared" si="67"/>
        <v>0</v>
      </c>
      <c r="W279" s="8">
        <f t="shared" si="68"/>
        <v>0</v>
      </c>
      <c r="X279" s="8">
        <f t="shared" si="69"/>
        <v>0</v>
      </c>
      <c r="Y279" s="8">
        <f t="shared" si="70"/>
        <v>0</v>
      </c>
    </row>
    <row r="280" spans="1:25" ht="14.25">
      <c r="A280" s="39">
        <v>297</v>
      </c>
      <c r="B280" s="62"/>
      <c r="C280" s="44"/>
      <c r="D280" s="44"/>
      <c r="E280" s="17"/>
      <c r="F280" s="60"/>
      <c r="G280" s="44"/>
      <c r="H280" s="89"/>
      <c r="I280" s="88"/>
      <c r="J280" s="47" t="str">
        <f t="shared" si="60"/>
        <v/>
      </c>
      <c r="K280" s="47" t="str">
        <f t="shared" si="58"/>
        <v/>
      </c>
      <c r="L280" s="47" t="str">
        <f t="shared" si="59"/>
        <v/>
      </c>
      <c r="M280" s="47" t="str">
        <f>IF($J280&lt;&gt;"",IF(いんふぉ・EnneSmart利用開始申込書!$B$48="希望しない","",IF(TRIM(F280)="","未記入",T280)),IF(TRIM(F280)="","","☓"))</f>
        <v/>
      </c>
      <c r="N280" s="46"/>
      <c r="O280" s="46">
        <f t="shared" si="61"/>
        <v>0</v>
      </c>
      <c r="P280" s="46">
        <f t="shared" si="62"/>
        <v>0</v>
      </c>
      <c r="Q280" s="46">
        <f t="shared" si="63"/>
        <v>0</v>
      </c>
      <c r="R280" s="46">
        <f t="shared" si="64"/>
        <v>0</v>
      </c>
      <c r="S280" s="35" t="str">
        <f t="shared" si="65"/>
        <v>☓</v>
      </c>
      <c r="T280" s="35" t="str">
        <f t="shared" si="66"/>
        <v>☓</v>
      </c>
      <c r="U280" s="14">
        <f t="shared" si="71"/>
        <v>0</v>
      </c>
      <c r="V280" s="8">
        <f t="shared" si="67"/>
        <v>0</v>
      </c>
      <c r="W280" s="8">
        <f t="shared" si="68"/>
        <v>0</v>
      </c>
      <c r="X280" s="8">
        <f t="shared" si="69"/>
        <v>0</v>
      </c>
      <c r="Y280" s="8">
        <f t="shared" si="70"/>
        <v>0</v>
      </c>
    </row>
    <row r="281" spans="1:25" ht="14.25">
      <c r="A281" s="39">
        <v>298</v>
      </c>
      <c r="B281" s="62"/>
      <c r="C281" s="44"/>
      <c r="D281" s="44"/>
      <c r="E281" s="17"/>
      <c r="F281" s="60"/>
      <c r="G281" s="44"/>
      <c r="H281" s="89"/>
      <c r="I281" s="88"/>
      <c r="J281" s="47" t="str">
        <f t="shared" si="60"/>
        <v/>
      </c>
      <c r="K281" s="47" t="str">
        <f t="shared" si="58"/>
        <v/>
      </c>
      <c r="L281" s="47" t="str">
        <f t="shared" si="59"/>
        <v/>
      </c>
      <c r="M281" s="47" t="str">
        <f>IF($J281&lt;&gt;"",IF(いんふぉ・EnneSmart利用開始申込書!$B$48="希望しない","",IF(TRIM(F281)="","未記入",T281)),IF(TRIM(F281)="","","☓"))</f>
        <v/>
      </c>
      <c r="N281" s="46"/>
      <c r="O281" s="46">
        <f t="shared" si="61"/>
        <v>0</v>
      </c>
      <c r="P281" s="46">
        <f t="shared" si="62"/>
        <v>0</v>
      </c>
      <c r="Q281" s="46">
        <f t="shared" si="63"/>
        <v>0</v>
      </c>
      <c r="R281" s="46">
        <f t="shared" si="64"/>
        <v>0</v>
      </c>
      <c r="S281" s="35" t="str">
        <f t="shared" si="65"/>
        <v>☓</v>
      </c>
      <c r="T281" s="35" t="str">
        <f t="shared" si="66"/>
        <v>☓</v>
      </c>
      <c r="U281" s="14">
        <f t="shared" si="71"/>
        <v>0</v>
      </c>
      <c r="V281" s="8">
        <f t="shared" si="67"/>
        <v>0</v>
      </c>
      <c r="W281" s="8">
        <f t="shared" si="68"/>
        <v>0</v>
      </c>
      <c r="X281" s="8">
        <f t="shared" si="69"/>
        <v>0</v>
      </c>
      <c r="Y281" s="8">
        <f t="shared" si="70"/>
        <v>0</v>
      </c>
    </row>
    <row r="282" spans="1:25" ht="14.25">
      <c r="A282" s="39">
        <v>299</v>
      </c>
      <c r="B282" s="62"/>
      <c r="C282" s="44"/>
      <c r="D282" s="44"/>
      <c r="E282" s="17"/>
      <c r="F282" s="60"/>
      <c r="G282" s="44"/>
      <c r="H282" s="89"/>
      <c r="I282" s="88"/>
      <c r="J282" s="47" t="str">
        <f t="shared" si="60"/>
        <v/>
      </c>
      <c r="K282" s="47" t="str">
        <f t="shared" si="58"/>
        <v/>
      </c>
      <c r="L282" s="47" t="str">
        <f t="shared" si="59"/>
        <v/>
      </c>
      <c r="M282" s="47" t="str">
        <f>IF($J282&lt;&gt;"",IF(いんふぉ・EnneSmart利用開始申込書!$B$48="希望しない","",IF(TRIM(F282)="","未記入",T282)),IF(TRIM(F282)="","","☓"))</f>
        <v/>
      </c>
      <c r="N282" s="46"/>
      <c r="O282" s="46">
        <f t="shared" si="61"/>
        <v>0</v>
      </c>
      <c r="P282" s="46">
        <f t="shared" si="62"/>
        <v>0</v>
      </c>
      <c r="Q282" s="46">
        <f t="shared" si="63"/>
        <v>0</v>
      </c>
      <c r="R282" s="46">
        <f t="shared" si="64"/>
        <v>0</v>
      </c>
      <c r="S282" s="35" t="str">
        <f t="shared" si="65"/>
        <v>☓</v>
      </c>
      <c r="T282" s="35" t="str">
        <f t="shared" si="66"/>
        <v>☓</v>
      </c>
      <c r="U282" s="14">
        <f t="shared" si="71"/>
        <v>0</v>
      </c>
      <c r="V282" s="8">
        <f t="shared" si="67"/>
        <v>0</v>
      </c>
      <c r="W282" s="8">
        <f t="shared" si="68"/>
        <v>0</v>
      </c>
      <c r="X282" s="8">
        <f t="shared" si="69"/>
        <v>0</v>
      </c>
      <c r="Y282" s="8">
        <f t="shared" si="70"/>
        <v>0</v>
      </c>
    </row>
    <row r="283" spans="1:25" ht="14.25">
      <c r="A283" s="39">
        <v>300</v>
      </c>
      <c r="B283" s="62"/>
      <c r="C283" s="44"/>
      <c r="D283" s="44"/>
      <c r="E283" s="17"/>
      <c r="F283" s="60"/>
      <c r="G283" s="44"/>
      <c r="H283" s="89"/>
      <c r="I283" s="88"/>
      <c r="J283" s="47" t="str">
        <f t="shared" si="60"/>
        <v/>
      </c>
      <c r="K283" s="47" t="str">
        <f t="shared" si="58"/>
        <v/>
      </c>
      <c r="L283" s="47" t="str">
        <f t="shared" si="59"/>
        <v/>
      </c>
      <c r="M283" s="47" t="str">
        <f>IF($J283&lt;&gt;"",IF(いんふぉ・EnneSmart利用開始申込書!$B$48="希望しない","",IF(TRIM(F283)="","未記入",T283)),IF(TRIM(F283)="","","☓"))</f>
        <v/>
      </c>
      <c r="N283" s="46"/>
      <c r="O283" s="46">
        <f t="shared" si="61"/>
        <v>0</v>
      </c>
      <c r="P283" s="46">
        <f t="shared" si="62"/>
        <v>0</v>
      </c>
      <c r="Q283" s="46">
        <f t="shared" si="63"/>
        <v>0</v>
      </c>
      <c r="R283" s="46">
        <f t="shared" si="64"/>
        <v>0</v>
      </c>
      <c r="S283" s="35" t="str">
        <f t="shared" si="65"/>
        <v>☓</v>
      </c>
      <c r="T283" s="35" t="str">
        <f t="shared" si="66"/>
        <v>☓</v>
      </c>
      <c r="U283" s="14">
        <f t="shared" si="71"/>
        <v>0</v>
      </c>
      <c r="V283" s="8">
        <f t="shared" si="67"/>
        <v>0</v>
      </c>
      <c r="W283" s="8">
        <f t="shared" si="68"/>
        <v>0</v>
      </c>
      <c r="X283" s="8">
        <f t="shared" si="69"/>
        <v>0</v>
      </c>
      <c r="Y283" s="8">
        <f t="shared" si="70"/>
        <v>0</v>
      </c>
    </row>
    <row r="284" spans="1:25" ht="14.25">
      <c r="A284" s="39">
        <v>301</v>
      </c>
      <c r="B284" s="62"/>
      <c r="C284" s="44"/>
      <c r="D284" s="44"/>
      <c r="E284" s="17"/>
      <c r="F284" s="60"/>
      <c r="G284" s="44"/>
      <c r="H284" s="89"/>
      <c r="I284" s="88"/>
      <c r="J284" s="47" t="str">
        <f t="shared" si="60"/>
        <v/>
      </c>
      <c r="K284" s="47" t="str">
        <f t="shared" si="58"/>
        <v/>
      </c>
      <c r="L284" s="47" t="str">
        <f t="shared" si="59"/>
        <v/>
      </c>
      <c r="M284" s="47" t="str">
        <f>IF($J284&lt;&gt;"",IF(いんふぉ・EnneSmart利用開始申込書!$B$48="希望しない","",IF(TRIM(F284)="","未記入",T284)),IF(TRIM(F284)="","","☓"))</f>
        <v/>
      </c>
      <c r="N284" s="46"/>
      <c r="O284" s="46">
        <f t="shared" si="61"/>
        <v>0</v>
      </c>
      <c r="P284" s="46">
        <f t="shared" si="62"/>
        <v>0</v>
      </c>
      <c r="Q284" s="46">
        <f t="shared" si="63"/>
        <v>0</v>
      </c>
      <c r="R284" s="46">
        <f t="shared" si="64"/>
        <v>0</v>
      </c>
      <c r="S284" s="35" t="str">
        <f t="shared" si="65"/>
        <v>☓</v>
      </c>
      <c r="T284" s="35" t="str">
        <f t="shared" si="66"/>
        <v>☓</v>
      </c>
      <c r="U284" s="14">
        <f t="shared" si="71"/>
        <v>0</v>
      </c>
      <c r="V284" s="8">
        <f t="shared" si="67"/>
        <v>0</v>
      </c>
      <c r="W284" s="8">
        <f t="shared" si="68"/>
        <v>0</v>
      </c>
      <c r="X284" s="8">
        <f t="shared" si="69"/>
        <v>0</v>
      </c>
      <c r="Y284" s="8">
        <f t="shared" si="70"/>
        <v>0</v>
      </c>
    </row>
    <row r="285" spans="1:25" ht="14.25">
      <c r="A285" s="39">
        <v>302</v>
      </c>
      <c r="B285" s="62"/>
      <c r="C285" s="44"/>
      <c r="D285" s="44"/>
      <c r="E285" s="17"/>
      <c r="F285" s="60"/>
      <c r="G285" s="44"/>
      <c r="H285" s="89"/>
      <c r="I285" s="88"/>
      <c r="J285" s="47" t="str">
        <f t="shared" si="60"/>
        <v/>
      </c>
      <c r="K285" s="47" t="str">
        <f t="shared" si="58"/>
        <v/>
      </c>
      <c r="L285" s="47" t="str">
        <f t="shared" si="59"/>
        <v/>
      </c>
      <c r="M285" s="47" t="str">
        <f>IF($J285&lt;&gt;"",IF(いんふぉ・EnneSmart利用開始申込書!$B$48="希望しない","",IF(TRIM(F285)="","未記入",T285)),IF(TRIM(F285)="","","☓"))</f>
        <v/>
      </c>
      <c r="N285" s="46"/>
      <c r="O285" s="46">
        <f t="shared" si="61"/>
        <v>0</v>
      </c>
      <c r="P285" s="46">
        <f t="shared" si="62"/>
        <v>0</v>
      </c>
      <c r="Q285" s="46">
        <f t="shared" si="63"/>
        <v>0</v>
      </c>
      <c r="R285" s="46">
        <f t="shared" si="64"/>
        <v>0</v>
      </c>
      <c r="S285" s="35" t="str">
        <f t="shared" si="65"/>
        <v>☓</v>
      </c>
      <c r="T285" s="35" t="str">
        <f t="shared" si="66"/>
        <v>☓</v>
      </c>
      <c r="U285" s="14">
        <f t="shared" si="71"/>
        <v>0</v>
      </c>
      <c r="V285" s="8">
        <f t="shared" si="67"/>
        <v>0</v>
      </c>
      <c r="W285" s="8">
        <f t="shared" si="68"/>
        <v>0</v>
      </c>
      <c r="X285" s="8">
        <f t="shared" si="69"/>
        <v>0</v>
      </c>
      <c r="Y285" s="8">
        <f t="shared" si="70"/>
        <v>0</v>
      </c>
    </row>
    <row r="286" spans="1:25" ht="14.25">
      <c r="A286" s="39">
        <v>303</v>
      </c>
      <c r="B286" s="62"/>
      <c r="C286" s="44"/>
      <c r="D286" s="44"/>
      <c r="E286" s="17"/>
      <c r="F286" s="60"/>
      <c r="G286" s="44"/>
      <c r="H286" s="89"/>
      <c r="I286" s="88"/>
      <c r="J286" s="47" t="str">
        <f t="shared" si="60"/>
        <v/>
      </c>
      <c r="K286" s="47" t="str">
        <f t="shared" si="58"/>
        <v/>
      </c>
      <c r="L286" s="47" t="str">
        <f t="shared" si="59"/>
        <v/>
      </c>
      <c r="M286" s="47" t="str">
        <f>IF($J286&lt;&gt;"",IF(いんふぉ・EnneSmart利用開始申込書!$B$48="希望しない","",IF(TRIM(F286)="","未記入",T286)),IF(TRIM(F286)="","","☓"))</f>
        <v/>
      </c>
      <c r="N286" s="46"/>
      <c r="O286" s="46">
        <f t="shared" si="61"/>
        <v>0</v>
      </c>
      <c r="P286" s="46">
        <f t="shared" si="62"/>
        <v>0</v>
      </c>
      <c r="Q286" s="46">
        <f t="shared" si="63"/>
        <v>0</v>
      </c>
      <c r="R286" s="46">
        <f t="shared" si="64"/>
        <v>0</v>
      </c>
      <c r="S286" s="35" t="str">
        <f t="shared" si="65"/>
        <v>☓</v>
      </c>
      <c r="T286" s="35" t="str">
        <f t="shared" si="66"/>
        <v>☓</v>
      </c>
      <c r="U286" s="14">
        <f t="shared" si="71"/>
        <v>0</v>
      </c>
      <c r="V286" s="8">
        <f t="shared" si="67"/>
        <v>0</v>
      </c>
      <c r="W286" s="8">
        <f t="shared" si="68"/>
        <v>0</v>
      </c>
      <c r="X286" s="8">
        <f t="shared" si="69"/>
        <v>0</v>
      </c>
      <c r="Y286" s="8">
        <f t="shared" si="70"/>
        <v>0</v>
      </c>
    </row>
    <row r="287" spans="1:25" ht="14.25">
      <c r="A287" s="39">
        <v>304</v>
      </c>
      <c r="B287" s="62"/>
      <c r="C287" s="44"/>
      <c r="D287" s="44"/>
      <c r="E287" s="17"/>
      <c r="F287" s="60"/>
      <c r="G287" s="44"/>
      <c r="H287" s="89"/>
      <c r="I287" s="88"/>
      <c r="J287" s="47" t="str">
        <f t="shared" si="60"/>
        <v/>
      </c>
      <c r="K287" s="47" t="str">
        <f t="shared" si="58"/>
        <v/>
      </c>
      <c r="L287" s="47" t="str">
        <f t="shared" si="59"/>
        <v/>
      </c>
      <c r="M287" s="47" t="str">
        <f>IF($J287&lt;&gt;"",IF(いんふぉ・EnneSmart利用開始申込書!$B$48="希望しない","",IF(TRIM(F287)="","未記入",T287)),IF(TRIM(F287)="","","☓"))</f>
        <v/>
      </c>
      <c r="N287" s="46"/>
      <c r="O287" s="46">
        <f t="shared" si="61"/>
        <v>0</v>
      </c>
      <c r="P287" s="46">
        <f t="shared" si="62"/>
        <v>0</v>
      </c>
      <c r="Q287" s="46">
        <f t="shared" si="63"/>
        <v>0</v>
      </c>
      <c r="R287" s="46">
        <f t="shared" si="64"/>
        <v>0</v>
      </c>
      <c r="S287" s="35" t="str">
        <f t="shared" si="65"/>
        <v>☓</v>
      </c>
      <c r="T287" s="35" t="str">
        <f t="shared" si="66"/>
        <v>☓</v>
      </c>
      <c r="U287" s="14">
        <f t="shared" si="71"/>
        <v>0</v>
      </c>
      <c r="V287" s="8">
        <f t="shared" si="67"/>
        <v>0</v>
      </c>
      <c r="W287" s="8">
        <f t="shared" si="68"/>
        <v>0</v>
      </c>
      <c r="X287" s="8">
        <f t="shared" si="69"/>
        <v>0</v>
      </c>
      <c r="Y287" s="8">
        <f t="shared" si="70"/>
        <v>0</v>
      </c>
    </row>
    <row r="288" spans="1:25" ht="14.25">
      <c r="A288" s="39">
        <v>305</v>
      </c>
      <c r="B288" s="62"/>
      <c r="C288" s="44"/>
      <c r="D288" s="44"/>
      <c r="E288" s="17"/>
      <c r="F288" s="60"/>
      <c r="G288" s="44"/>
      <c r="H288" s="89"/>
      <c r="I288" s="88"/>
      <c r="J288" s="47" t="str">
        <f t="shared" si="60"/>
        <v/>
      </c>
      <c r="K288" s="47" t="str">
        <f t="shared" si="58"/>
        <v/>
      </c>
      <c r="L288" s="47" t="str">
        <f t="shared" si="59"/>
        <v/>
      </c>
      <c r="M288" s="47" t="str">
        <f>IF($J288&lt;&gt;"",IF(いんふぉ・EnneSmart利用開始申込書!$B$48="希望しない","",IF(TRIM(F288)="","未記入",T288)),IF(TRIM(F288)="","","☓"))</f>
        <v/>
      </c>
      <c r="N288" s="46"/>
      <c r="O288" s="46">
        <f t="shared" si="61"/>
        <v>0</v>
      </c>
      <c r="P288" s="46">
        <f t="shared" si="62"/>
        <v>0</v>
      </c>
      <c r="Q288" s="46">
        <f t="shared" si="63"/>
        <v>0</v>
      </c>
      <c r="R288" s="46">
        <f t="shared" si="64"/>
        <v>0</v>
      </c>
      <c r="S288" s="35" t="str">
        <f t="shared" si="65"/>
        <v>☓</v>
      </c>
      <c r="T288" s="35" t="str">
        <f t="shared" si="66"/>
        <v>☓</v>
      </c>
      <c r="U288" s="14">
        <f t="shared" si="71"/>
        <v>0</v>
      </c>
      <c r="V288" s="8">
        <f t="shared" si="67"/>
        <v>0</v>
      </c>
      <c r="W288" s="8">
        <f t="shared" si="68"/>
        <v>0</v>
      </c>
      <c r="X288" s="8">
        <f t="shared" si="69"/>
        <v>0</v>
      </c>
      <c r="Y288" s="8">
        <f t="shared" si="70"/>
        <v>0</v>
      </c>
    </row>
    <row r="289" spans="1:25" ht="14.25">
      <c r="A289" s="39">
        <v>306</v>
      </c>
      <c r="B289" s="62"/>
      <c r="C289" s="44"/>
      <c r="D289" s="44"/>
      <c r="E289" s="17"/>
      <c r="F289" s="60"/>
      <c r="G289" s="44"/>
      <c r="H289" s="89"/>
      <c r="I289" s="88"/>
      <c r="J289" s="47" t="str">
        <f t="shared" si="60"/>
        <v/>
      </c>
      <c r="K289" s="47" t="str">
        <f t="shared" si="58"/>
        <v/>
      </c>
      <c r="L289" s="47" t="str">
        <f t="shared" si="59"/>
        <v/>
      </c>
      <c r="M289" s="47" t="str">
        <f>IF($J289&lt;&gt;"",IF(いんふぉ・EnneSmart利用開始申込書!$B$48="希望しない","",IF(TRIM(F289)="","未記入",T289)),IF(TRIM(F289)="","","☓"))</f>
        <v/>
      </c>
      <c r="N289" s="46"/>
      <c r="O289" s="46">
        <f t="shared" si="61"/>
        <v>0</v>
      </c>
      <c r="P289" s="46">
        <f t="shared" si="62"/>
        <v>0</v>
      </c>
      <c r="Q289" s="46">
        <f t="shared" si="63"/>
        <v>0</v>
      </c>
      <c r="R289" s="46">
        <f t="shared" si="64"/>
        <v>0</v>
      </c>
      <c r="S289" s="35" t="str">
        <f t="shared" si="65"/>
        <v>☓</v>
      </c>
      <c r="T289" s="35" t="str">
        <f t="shared" si="66"/>
        <v>☓</v>
      </c>
      <c r="U289" s="14">
        <f t="shared" si="71"/>
        <v>0</v>
      </c>
      <c r="V289" s="8">
        <f t="shared" si="67"/>
        <v>0</v>
      </c>
      <c r="W289" s="8">
        <f t="shared" si="68"/>
        <v>0</v>
      </c>
      <c r="X289" s="8">
        <f t="shared" si="69"/>
        <v>0</v>
      </c>
      <c r="Y289" s="8">
        <f t="shared" si="70"/>
        <v>0</v>
      </c>
    </row>
    <row r="290" spans="1:25" ht="14.25">
      <c r="A290" s="39">
        <v>307</v>
      </c>
      <c r="B290" s="62"/>
      <c r="C290" s="44"/>
      <c r="D290" s="44"/>
      <c r="E290" s="17"/>
      <c r="F290" s="60"/>
      <c r="G290" s="44"/>
      <c r="H290" s="89"/>
      <c r="I290" s="88"/>
      <c r="J290" s="47" t="str">
        <f t="shared" si="60"/>
        <v/>
      </c>
      <c r="K290" s="47" t="str">
        <f t="shared" si="58"/>
        <v/>
      </c>
      <c r="L290" s="47" t="str">
        <f t="shared" si="59"/>
        <v/>
      </c>
      <c r="M290" s="47" t="str">
        <f>IF($J290&lt;&gt;"",IF(いんふぉ・EnneSmart利用開始申込書!$B$48="希望しない","",IF(TRIM(F290)="","未記入",T290)),IF(TRIM(F290)="","","☓"))</f>
        <v/>
      </c>
      <c r="N290" s="46"/>
      <c r="O290" s="46">
        <f t="shared" si="61"/>
        <v>0</v>
      </c>
      <c r="P290" s="46">
        <f t="shared" si="62"/>
        <v>0</v>
      </c>
      <c r="Q290" s="46">
        <f t="shared" si="63"/>
        <v>0</v>
      </c>
      <c r="R290" s="46">
        <f t="shared" si="64"/>
        <v>0</v>
      </c>
      <c r="S290" s="35" t="str">
        <f t="shared" si="65"/>
        <v>☓</v>
      </c>
      <c r="T290" s="35" t="str">
        <f t="shared" si="66"/>
        <v>☓</v>
      </c>
      <c r="U290" s="14">
        <f t="shared" si="71"/>
        <v>0</v>
      </c>
      <c r="V290" s="8">
        <f t="shared" si="67"/>
        <v>0</v>
      </c>
      <c r="W290" s="8">
        <f t="shared" si="68"/>
        <v>0</v>
      </c>
      <c r="X290" s="8">
        <f t="shared" si="69"/>
        <v>0</v>
      </c>
      <c r="Y290" s="8">
        <f t="shared" si="70"/>
        <v>0</v>
      </c>
    </row>
    <row r="291" spans="1:25" ht="14.25">
      <c r="A291" s="39">
        <v>308</v>
      </c>
      <c r="B291" s="62"/>
      <c r="C291" s="44"/>
      <c r="D291" s="44"/>
      <c r="E291" s="17"/>
      <c r="F291" s="60"/>
      <c r="G291" s="44"/>
      <c r="H291" s="89"/>
      <c r="I291" s="88"/>
      <c r="J291" s="47" t="str">
        <f t="shared" si="60"/>
        <v/>
      </c>
      <c r="K291" s="47" t="str">
        <f t="shared" si="58"/>
        <v/>
      </c>
      <c r="L291" s="47" t="str">
        <f t="shared" si="59"/>
        <v/>
      </c>
      <c r="M291" s="47" t="str">
        <f>IF($J291&lt;&gt;"",IF(いんふぉ・EnneSmart利用開始申込書!$B$48="希望しない","",IF(TRIM(F291)="","未記入",T291)),IF(TRIM(F291)="","","☓"))</f>
        <v/>
      </c>
      <c r="N291" s="46"/>
      <c r="O291" s="46">
        <f t="shared" si="61"/>
        <v>0</v>
      </c>
      <c r="P291" s="46">
        <f t="shared" si="62"/>
        <v>0</v>
      </c>
      <c r="Q291" s="46">
        <f t="shared" si="63"/>
        <v>0</v>
      </c>
      <c r="R291" s="46">
        <f t="shared" si="64"/>
        <v>0</v>
      </c>
      <c r="S291" s="35" t="str">
        <f t="shared" si="65"/>
        <v>☓</v>
      </c>
      <c r="T291" s="35" t="str">
        <f t="shared" si="66"/>
        <v>☓</v>
      </c>
      <c r="U291" s="14">
        <f t="shared" si="71"/>
        <v>0</v>
      </c>
      <c r="V291" s="8">
        <f t="shared" si="67"/>
        <v>0</v>
      </c>
      <c r="W291" s="8">
        <f t="shared" si="68"/>
        <v>0</v>
      </c>
      <c r="X291" s="8">
        <f t="shared" si="69"/>
        <v>0</v>
      </c>
      <c r="Y291" s="8">
        <f t="shared" si="70"/>
        <v>0</v>
      </c>
    </row>
    <row r="292" spans="1:25" ht="14.25">
      <c r="A292" s="39">
        <v>309</v>
      </c>
      <c r="B292" s="62"/>
      <c r="C292" s="44"/>
      <c r="D292" s="44"/>
      <c r="E292" s="17"/>
      <c r="F292" s="60"/>
      <c r="G292" s="44"/>
      <c r="H292" s="89"/>
      <c r="I292" s="88"/>
      <c r="J292" s="47" t="str">
        <f t="shared" si="60"/>
        <v/>
      </c>
      <c r="K292" s="47" t="str">
        <f t="shared" si="58"/>
        <v/>
      </c>
      <c r="L292" s="47" t="str">
        <f t="shared" si="59"/>
        <v/>
      </c>
      <c r="M292" s="47" t="str">
        <f>IF($J292&lt;&gt;"",IF(いんふぉ・EnneSmart利用開始申込書!$B$48="希望しない","",IF(TRIM(F292)="","未記入",T292)),IF(TRIM(F292)="","","☓"))</f>
        <v/>
      </c>
      <c r="N292" s="46"/>
      <c r="O292" s="46">
        <f t="shared" si="61"/>
        <v>0</v>
      </c>
      <c r="P292" s="46">
        <f t="shared" si="62"/>
        <v>0</v>
      </c>
      <c r="Q292" s="46">
        <f t="shared" si="63"/>
        <v>0</v>
      </c>
      <c r="R292" s="46">
        <f t="shared" si="64"/>
        <v>0</v>
      </c>
      <c r="S292" s="35" t="str">
        <f t="shared" si="65"/>
        <v>☓</v>
      </c>
      <c r="T292" s="35" t="str">
        <f t="shared" si="66"/>
        <v>☓</v>
      </c>
      <c r="U292" s="14">
        <f t="shared" si="71"/>
        <v>0</v>
      </c>
      <c r="V292" s="8">
        <f t="shared" si="67"/>
        <v>0</v>
      </c>
      <c r="W292" s="8">
        <f t="shared" si="68"/>
        <v>0</v>
      </c>
      <c r="X292" s="8">
        <f t="shared" si="69"/>
        <v>0</v>
      </c>
      <c r="Y292" s="8">
        <f t="shared" si="70"/>
        <v>0</v>
      </c>
    </row>
    <row r="293" spans="1:25" ht="14.25">
      <c r="A293" s="39">
        <v>310</v>
      </c>
      <c r="B293" s="62"/>
      <c r="C293" s="44"/>
      <c r="D293" s="44"/>
      <c r="E293" s="17"/>
      <c r="F293" s="60"/>
      <c r="G293" s="44"/>
      <c r="H293" s="89"/>
      <c r="I293" s="88"/>
      <c r="J293" s="47" t="str">
        <f t="shared" si="60"/>
        <v/>
      </c>
      <c r="K293" s="47" t="str">
        <f t="shared" si="58"/>
        <v/>
      </c>
      <c r="L293" s="47" t="str">
        <f t="shared" si="59"/>
        <v/>
      </c>
      <c r="M293" s="47" t="str">
        <f>IF($J293&lt;&gt;"",IF(いんふぉ・EnneSmart利用開始申込書!$B$48="希望しない","",IF(TRIM(F293)="","未記入",T293)),IF(TRIM(F293)="","","☓"))</f>
        <v/>
      </c>
      <c r="N293" s="46"/>
      <c r="O293" s="46">
        <f t="shared" si="61"/>
        <v>0</v>
      </c>
      <c r="P293" s="46">
        <f t="shared" si="62"/>
        <v>0</v>
      </c>
      <c r="Q293" s="46">
        <f t="shared" si="63"/>
        <v>0</v>
      </c>
      <c r="R293" s="46">
        <f t="shared" si="64"/>
        <v>0</v>
      </c>
      <c r="S293" s="35" t="str">
        <f t="shared" si="65"/>
        <v>☓</v>
      </c>
      <c r="T293" s="35" t="str">
        <f t="shared" si="66"/>
        <v>☓</v>
      </c>
      <c r="U293" s="14">
        <f t="shared" si="71"/>
        <v>0</v>
      </c>
      <c r="V293" s="8">
        <f t="shared" si="67"/>
        <v>0</v>
      </c>
      <c r="W293" s="8">
        <f t="shared" si="68"/>
        <v>0</v>
      </c>
      <c r="X293" s="8">
        <f t="shared" si="69"/>
        <v>0</v>
      </c>
      <c r="Y293" s="8">
        <f t="shared" si="70"/>
        <v>0</v>
      </c>
    </row>
    <row r="294" spans="1:25" ht="14.25">
      <c r="A294" s="39">
        <v>311</v>
      </c>
      <c r="B294" s="62"/>
      <c r="C294" s="44"/>
      <c r="D294" s="44"/>
      <c r="E294" s="17"/>
      <c r="F294" s="60"/>
      <c r="G294" s="44"/>
      <c r="H294" s="89"/>
      <c r="I294" s="88"/>
      <c r="J294" s="47" t="str">
        <f t="shared" si="60"/>
        <v/>
      </c>
      <c r="K294" s="47" t="str">
        <f t="shared" si="58"/>
        <v/>
      </c>
      <c r="L294" s="47" t="str">
        <f t="shared" si="59"/>
        <v/>
      </c>
      <c r="M294" s="47" t="str">
        <f>IF($J294&lt;&gt;"",IF(いんふぉ・EnneSmart利用開始申込書!$B$48="希望しない","",IF(TRIM(F294)="","未記入",T294)),IF(TRIM(F294)="","","☓"))</f>
        <v/>
      </c>
      <c r="N294" s="46"/>
      <c r="O294" s="46">
        <f t="shared" si="61"/>
        <v>0</v>
      </c>
      <c r="P294" s="46">
        <f t="shared" si="62"/>
        <v>0</v>
      </c>
      <c r="Q294" s="46">
        <f t="shared" si="63"/>
        <v>0</v>
      </c>
      <c r="R294" s="46">
        <f t="shared" si="64"/>
        <v>0</v>
      </c>
      <c r="S294" s="35" t="str">
        <f t="shared" si="65"/>
        <v>☓</v>
      </c>
      <c r="T294" s="35" t="str">
        <f t="shared" si="66"/>
        <v>☓</v>
      </c>
      <c r="U294" s="14">
        <f t="shared" si="71"/>
        <v>0</v>
      </c>
      <c r="V294" s="8">
        <f t="shared" si="67"/>
        <v>0</v>
      </c>
      <c r="W294" s="8">
        <f t="shared" si="68"/>
        <v>0</v>
      </c>
      <c r="X294" s="8">
        <f t="shared" si="69"/>
        <v>0</v>
      </c>
      <c r="Y294" s="8">
        <f t="shared" si="70"/>
        <v>0</v>
      </c>
    </row>
    <row r="295" spans="1:25" ht="14.25">
      <c r="A295" s="39">
        <v>312</v>
      </c>
      <c r="B295" s="62"/>
      <c r="C295" s="44"/>
      <c r="D295" s="44"/>
      <c r="E295" s="17"/>
      <c r="F295" s="60"/>
      <c r="G295" s="44"/>
      <c r="H295" s="89"/>
      <c r="I295" s="88"/>
      <c r="J295" s="47" t="str">
        <f t="shared" si="60"/>
        <v/>
      </c>
      <c r="K295" s="47" t="str">
        <f t="shared" si="58"/>
        <v/>
      </c>
      <c r="L295" s="47" t="str">
        <f t="shared" si="59"/>
        <v/>
      </c>
      <c r="M295" s="47" t="str">
        <f>IF($J295&lt;&gt;"",IF(いんふぉ・EnneSmart利用開始申込書!$B$48="希望しない","",IF(TRIM(F295)="","未記入",T295)),IF(TRIM(F295)="","","☓"))</f>
        <v/>
      </c>
      <c r="N295" s="46"/>
      <c r="O295" s="46">
        <f t="shared" si="61"/>
        <v>0</v>
      </c>
      <c r="P295" s="46">
        <f t="shared" si="62"/>
        <v>0</v>
      </c>
      <c r="Q295" s="46">
        <f t="shared" si="63"/>
        <v>0</v>
      </c>
      <c r="R295" s="46">
        <f t="shared" si="64"/>
        <v>0</v>
      </c>
      <c r="S295" s="35" t="str">
        <f t="shared" si="65"/>
        <v>☓</v>
      </c>
      <c r="T295" s="35" t="str">
        <f t="shared" si="66"/>
        <v>☓</v>
      </c>
      <c r="U295" s="14">
        <f t="shared" si="71"/>
        <v>0</v>
      </c>
      <c r="V295" s="8">
        <f t="shared" si="67"/>
        <v>0</v>
      </c>
      <c r="W295" s="8">
        <f t="shared" si="68"/>
        <v>0</v>
      </c>
      <c r="X295" s="8">
        <f t="shared" si="69"/>
        <v>0</v>
      </c>
      <c r="Y295" s="8">
        <f t="shared" si="70"/>
        <v>0</v>
      </c>
    </row>
    <row r="296" spans="1:25" ht="14.25">
      <c r="A296" s="39">
        <v>313</v>
      </c>
      <c r="B296" s="62"/>
      <c r="C296" s="44"/>
      <c r="D296" s="44"/>
      <c r="E296" s="17"/>
      <c r="F296" s="60"/>
      <c r="G296" s="44"/>
      <c r="H296" s="89"/>
      <c r="I296" s="88"/>
      <c r="J296" s="47" t="str">
        <f t="shared" si="60"/>
        <v/>
      </c>
      <c r="K296" s="47" t="str">
        <f t="shared" si="58"/>
        <v/>
      </c>
      <c r="L296" s="47" t="str">
        <f t="shared" si="59"/>
        <v/>
      </c>
      <c r="M296" s="47" t="str">
        <f>IF($J296&lt;&gt;"",IF(いんふぉ・EnneSmart利用開始申込書!$B$48="希望しない","",IF(TRIM(F296)="","未記入",T296)),IF(TRIM(F296)="","","☓"))</f>
        <v/>
      </c>
      <c r="N296" s="46"/>
      <c r="O296" s="46">
        <f t="shared" si="61"/>
        <v>0</v>
      </c>
      <c r="P296" s="46">
        <f t="shared" si="62"/>
        <v>0</v>
      </c>
      <c r="Q296" s="46">
        <f t="shared" si="63"/>
        <v>0</v>
      </c>
      <c r="R296" s="46">
        <f t="shared" si="64"/>
        <v>0</v>
      </c>
      <c r="S296" s="35" t="str">
        <f t="shared" si="65"/>
        <v>☓</v>
      </c>
      <c r="T296" s="35" t="str">
        <f t="shared" si="66"/>
        <v>☓</v>
      </c>
      <c r="U296" s="14">
        <f t="shared" si="71"/>
        <v>0</v>
      </c>
      <c r="V296" s="8">
        <f t="shared" si="67"/>
        <v>0</v>
      </c>
      <c r="W296" s="8">
        <f t="shared" si="68"/>
        <v>0</v>
      </c>
      <c r="X296" s="8">
        <f t="shared" si="69"/>
        <v>0</v>
      </c>
      <c r="Y296" s="8">
        <f t="shared" si="70"/>
        <v>0</v>
      </c>
    </row>
    <row r="297" spans="1:25" ht="14.25">
      <c r="A297" s="39">
        <v>314</v>
      </c>
      <c r="B297" s="62"/>
      <c r="C297" s="44"/>
      <c r="D297" s="44"/>
      <c r="E297" s="17"/>
      <c r="F297" s="60"/>
      <c r="G297" s="44"/>
      <c r="H297" s="89"/>
      <c r="I297" s="88"/>
      <c r="J297" s="47" t="str">
        <f t="shared" si="60"/>
        <v/>
      </c>
      <c r="K297" s="47" t="str">
        <f t="shared" si="58"/>
        <v/>
      </c>
      <c r="L297" s="47" t="str">
        <f t="shared" si="59"/>
        <v/>
      </c>
      <c r="M297" s="47" t="str">
        <f>IF($J297&lt;&gt;"",IF(いんふぉ・EnneSmart利用開始申込書!$B$48="希望しない","",IF(TRIM(F297)="","未記入",T297)),IF(TRIM(F297)="","","☓"))</f>
        <v/>
      </c>
      <c r="N297" s="46"/>
      <c r="O297" s="46">
        <f t="shared" si="61"/>
        <v>0</v>
      </c>
      <c r="P297" s="46">
        <f t="shared" si="62"/>
        <v>0</v>
      </c>
      <c r="Q297" s="46">
        <f t="shared" si="63"/>
        <v>0</v>
      </c>
      <c r="R297" s="46">
        <f t="shared" si="64"/>
        <v>0</v>
      </c>
      <c r="S297" s="35" t="str">
        <f t="shared" si="65"/>
        <v>☓</v>
      </c>
      <c r="T297" s="35" t="str">
        <f t="shared" si="66"/>
        <v>☓</v>
      </c>
      <c r="U297" s="14">
        <f t="shared" si="71"/>
        <v>0</v>
      </c>
      <c r="V297" s="8">
        <f t="shared" si="67"/>
        <v>0</v>
      </c>
      <c r="W297" s="8">
        <f t="shared" si="68"/>
        <v>0</v>
      </c>
      <c r="X297" s="8">
        <f t="shared" si="69"/>
        <v>0</v>
      </c>
      <c r="Y297" s="8">
        <f t="shared" si="70"/>
        <v>0</v>
      </c>
    </row>
    <row r="298" spans="1:25" ht="14.25">
      <c r="A298" s="39">
        <v>315</v>
      </c>
      <c r="B298" s="62"/>
      <c r="C298" s="44"/>
      <c r="D298" s="44"/>
      <c r="E298" s="17"/>
      <c r="F298" s="60"/>
      <c r="G298" s="44"/>
      <c r="H298" s="89"/>
      <c r="I298" s="88"/>
      <c r="J298" s="47" t="str">
        <f t="shared" si="60"/>
        <v/>
      </c>
      <c r="K298" s="47" t="str">
        <f t="shared" si="58"/>
        <v/>
      </c>
      <c r="L298" s="47" t="str">
        <f t="shared" si="59"/>
        <v/>
      </c>
      <c r="M298" s="47" t="str">
        <f>IF($J298&lt;&gt;"",IF(いんふぉ・EnneSmart利用開始申込書!$B$48="希望しない","",IF(TRIM(F298)="","未記入",T298)),IF(TRIM(F298)="","","☓"))</f>
        <v/>
      </c>
      <c r="N298" s="46"/>
      <c r="O298" s="46">
        <f t="shared" si="61"/>
        <v>0</v>
      </c>
      <c r="P298" s="46">
        <f t="shared" si="62"/>
        <v>0</v>
      </c>
      <c r="Q298" s="46">
        <f t="shared" si="63"/>
        <v>0</v>
      </c>
      <c r="R298" s="46">
        <f t="shared" si="64"/>
        <v>0</v>
      </c>
      <c r="S298" s="35" t="str">
        <f t="shared" si="65"/>
        <v>☓</v>
      </c>
      <c r="T298" s="35" t="str">
        <f t="shared" si="66"/>
        <v>☓</v>
      </c>
      <c r="U298" s="14">
        <f t="shared" si="71"/>
        <v>0</v>
      </c>
      <c r="V298" s="8">
        <f t="shared" si="67"/>
        <v>0</v>
      </c>
      <c r="W298" s="8">
        <f t="shared" si="68"/>
        <v>0</v>
      </c>
      <c r="X298" s="8">
        <f t="shared" si="69"/>
        <v>0</v>
      </c>
      <c r="Y298" s="8">
        <f t="shared" si="70"/>
        <v>0</v>
      </c>
    </row>
    <row r="299" spans="1:25" ht="14.25">
      <c r="A299" s="39">
        <v>316</v>
      </c>
      <c r="B299" s="62"/>
      <c r="C299" s="44"/>
      <c r="D299" s="44"/>
      <c r="E299" s="17"/>
      <c r="F299" s="60"/>
      <c r="G299" s="44"/>
      <c r="H299" s="89"/>
      <c r="I299" s="88"/>
      <c r="J299" s="47" t="str">
        <f t="shared" si="60"/>
        <v/>
      </c>
      <c r="K299" s="47" t="str">
        <f t="shared" si="58"/>
        <v/>
      </c>
      <c r="L299" s="47" t="str">
        <f t="shared" si="59"/>
        <v/>
      </c>
      <c r="M299" s="47" t="str">
        <f>IF($J299&lt;&gt;"",IF(いんふぉ・EnneSmart利用開始申込書!$B$48="希望しない","",IF(TRIM(F299)="","未記入",T299)),IF(TRIM(F299)="","","☓"))</f>
        <v/>
      </c>
      <c r="N299" s="46"/>
      <c r="O299" s="46">
        <f t="shared" si="61"/>
        <v>0</v>
      </c>
      <c r="P299" s="46">
        <f t="shared" si="62"/>
        <v>0</v>
      </c>
      <c r="Q299" s="46">
        <f t="shared" si="63"/>
        <v>0</v>
      </c>
      <c r="R299" s="46">
        <f t="shared" si="64"/>
        <v>0</v>
      </c>
      <c r="S299" s="35" t="str">
        <f t="shared" si="65"/>
        <v>☓</v>
      </c>
      <c r="T299" s="35" t="str">
        <f t="shared" si="66"/>
        <v>☓</v>
      </c>
      <c r="U299" s="14">
        <f t="shared" si="71"/>
        <v>0</v>
      </c>
      <c r="V299" s="8">
        <f t="shared" si="67"/>
        <v>0</v>
      </c>
      <c r="W299" s="8">
        <f t="shared" si="68"/>
        <v>0</v>
      </c>
      <c r="X299" s="8">
        <f t="shared" si="69"/>
        <v>0</v>
      </c>
      <c r="Y299" s="8">
        <f t="shared" si="70"/>
        <v>0</v>
      </c>
    </row>
    <row r="300" spans="1:25" ht="14.25">
      <c r="A300" s="39">
        <v>317</v>
      </c>
      <c r="B300" s="62"/>
      <c r="C300" s="44"/>
      <c r="D300" s="44"/>
      <c r="E300" s="17"/>
      <c r="F300" s="60"/>
      <c r="G300" s="44"/>
      <c r="H300" s="89"/>
      <c r="I300" s="88"/>
      <c r="J300" s="47" t="str">
        <f t="shared" si="60"/>
        <v/>
      </c>
      <c r="K300" s="47" t="str">
        <f t="shared" si="58"/>
        <v/>
      </c>
      <c r="L300" s="47" t="str">
        <f t="shared" si="59"/>
        <v/>
      </c>
      <c r="M300" s="47" t="str">
        <f>IF($J300&lt;&gt;"",IF(いんふぉ・EnneSmart利用開始申込書!$B$48="希望しない","",IF(TRIM(F300)="","未記入",T300)),IF(TRIM(F300)="","","☓"))</f>
        <v/>
      </c>
      <c r="N300" s="46"/>
      <c r="O300" s="46">
        <f t="shared" si="61"/>
        <v>0</v>
      </c>
      <c r="P300" s="46">
        <f t="shared" si="62"/>
        <v>0</v>
      </c>
      <c r="Q300" s="46">
        <f t="shared" si="63"/>
        <v>0</v>
      </c>
      <c r="R300" s="46">
        <f t="shared" si="64"/>
        <v>0</v>
      </c>
      <c r="S300" s="35" t="str">
        <f t="shared" si="65"/>
        <v>☓</v>
      </c>
      <c r="T300" s="35" t="str">
        <f t="shared" si="66"/>
        <v>☓</v>
      </c>
      <c r="U300" s="14">
        <f t="shared" si="71"/>
        <v>0</v>
      </c>
      <c r="V300" s="8">
        <f t="shared" si="67"/>
        <v>0</v>
      </c>
      <c r="W300" s="8">
        <f t="shared" si="68"/>
        <v>0</v>
      </c>
      <c r="X300" s="8">
        <f t="shared" si="69"/>
        <v>0</v>
      </c>
      <c r="Y300" s="8">
        <f t="shared" si="70"/>
        <v>0</v>
      </c>
    </row>
    <row r="301" spans="1:25" ht="14.25">
      <c r="A301" s="39">
        <v>318</v>
      </c>
      <c r="B301" s="62"/>
      <c r="C301" s="44"/>
      <c r="D301" s="44"/>
      <c r="E301" s="17"/>
      <c r="F301" s="60"/>
      <c r="G301" s="44"/>
      <c r="H301" s="89"/>
      <c r="I301" s="88"/>
      <c r="J301" s="47" t="str">
        <f t="shared" si="60"/>
        <v/>
      </c>
      <c r="K301" s="47" t="str">
        <f t="shared" si="58"/>
        <v/>
      </c>
      <c r="L301" s="47" t="str">
        <f t="shared" si="59"/>
        <v/>
      </c>
      <c r="M301" s="47" t="str">
        <f>IF($J301&lt;&gt;"",IF(いんふぉ・EnneSmart利用開始申込書!$B$48="希望しない","",IF(TRIM(F301)="","未記入",T301)),IF(TRIM(F301)="","","☓"))</f>
        <v/>
      </c>
      <c r="N301" s="46"/>
      <c r="O301" s="46">
        <f t="shared" si="61"/>
        <v>0</v>
      </c>
      <c r="P301" s="46">
        <f t="shared" si="62"/>
        <v>0</v>
      </c>
      <c r="Q301" s="46">
        <f t="shared" si="63"/>
        <v>0</v>
      </c>
      <c r="R301" s="46">
        <f t="shared" si="64"/>
        <v>0</v>
      </c>
      <c r="S301" s="35" t="str">
        <f t="shared" si="65"/>
        <v>☓</v>
      </c>
      <c r="T301" s="35" t="str">
        <f t="shared" si="66"/>
        <v>☓</v>
      </c>
      <c r="U301" s="14">
        <f t="shared" si="71"/>
        <v>0</v>
      </c>
      <c r="V301" s="8">
        <f t="shared" si="67"/>
        <v>0</v>
      </c>
      <c r="W301" s="8">
        <f t="shared" si="68"/>
        <v>0</v>
      </c>
      <c r="X301" s="8">
        <f t="shared" si="69"/>
        <v>0</v>
      </c>
      <c r="Y301" s="8">
        <f t="shared" si="70"/>
        <v>0</v>
      </c>
    </row>
    <row r="302" spans="1:25" ht="14.25">
      <c r="A302" s="39">
        <v>319</v>
      </c>
      <c r="B302" s="62"/>
      <c r="C302" s="44"/>
      <c r="D302" s="44"/>
      <c r="E302" s="17"/>
      <c r="F302" s="60"/>
      <c r="G302" s="44"/>
      <c r="H302" s="89"/>
      <c r="I302" s="88"/>
      <c r="J302" s="47" t="str">
        <f t="shared" si="60"/>
        <v/>
      </c>
      <c r="K302" s="47" t="str">
        <f t="shared" si="58"/>
        <v/>
      </c>
      <c r="L302" s="47" t="str">
        <f t="shared" si="59"/>
        <v/>
      </c>
      <c r="M302" s="47" t="str">
        <f>IF($J302&lt;&gt;"",IF(いんふぉ・EnneSmart利用開始申込書!$B$48="希望しない","",IF(TRIM(F302)="","未記入",T302)),IF(TRIM(F302)="","","☓"))</f>
        <v/>
      </c>
      <c r="N302" s="46"/>
      <c r="O302" s="46">
        <f t="shared" si="61"/>
        <v>0</v>
      </c>
      <c r="P302" s="46">
        <f t="shared" si="62"/>
        <v>0</v>
      </c>
      <c r="Q302" s="46">
        <f t="shared" si="63"/>
        <v>0</v>
      </c>
      <c r="R302" s="46">
        <f t="shared" si="64"/>
        <v>0</v>
      </c>
      <c r="S302" s="35" t="str">
        <f t="shared" si="65"/>
        <v>☓</v>
      </c>
      <c r="T302" s="35" t="str">
        <f t="shared" si="66"/>
        <v>☓</v>
      </c>
      <c r="U302" s="14">
        <f t="shared" si="71"/>
        <v>0</v>
      </c>
      <c r="V302" s="8">
        <f t="shared" si="67"/>
        <v>0</v>
      </c>
      <c r="W302" s="8">
        <f t="shared" si="68"/>
        <v>0</v>
      </c>
      <c r="X302" s="8">
        <f t="shared" si="69"/>
        <v>0</v>
      </c>
      <c r="Y302" s="8">
        <f t="shared" si="70"/>
        <v>0</v>
      </c>
    </row>
    <row r="303" spans="1:25" ht="14.25">
      <c r="A303" s="39">
        <v>320</v>
      </c>
      <c r="B303" s="62"/>
      <c r="C303" s="44"/>
      <c r="D303" s="44"/>
      <c r="E303" s="17"/>
      <c r="F303" s="60"/>
      <c r="G303" s="44"/>
      <c r="H303" s="89"/>
      <c r="I303" s="88"/>
      <c r="J303" s="47" t="str">
        <f t="shared" si="60"/>
        <v/>
      </c>
      <c r="K303" s="47" t="str">
        <f t="shared" si="58"/>
        <v/>
      </c>
      <c r="L303" s="47" t="str">
        <f t="shared" si="59"/>
        <v/>
      </c>
      <c r="M303" s="47" t="str">
        <f>IF($J303&lt;&gt;"",IF(いんふぉ・EnneSmart利用開始申込書!$B$48="希望しない","",IF(TRIM(F303)="","未記入",T303)),IF(TRIM(F303)="","","☓"))</f>
        <v/>
      </c>
      <c r="N303" s="46"/>
      <c r="O303" s="46">
        <f t="shared" si="61"/>
        <v>0</v>
      </c>
      <c r="P303" s="46">
        <f t="shared" si="62"/>
        <v>0</v>
      </c>
      <c r="Q303" s="46">
        <f t="shared" si="63"/>
        <v>0</v>
      </c>
      <c r="R303" s="46">
        <f t="shared" si="64"/>
        <v>0</v>
      </c>
      <c r="S303" s="35" t="str">
        <f t="shared" si="65"/>
        <v>☓</v>
      </c>
      <c r="T303" s="35" t="str">
        <f t="shared" si="66"/>
        <v>☓</v>
      </c>
      <c r="U303" s="14">
        <f t="shared" si="71"/>
        <v>0</v>
      </c>
      <c r="V303" s="8">
        <f t="shared" si="67"/>
        <v>0</v>
      </c>
      <c r="W303" s="8">
        <f t="shared" si="68"/>
        <v>0</v>
      </c>
      <c r="X303" s="8">
        <f t="shared" si="69"/>
        <v>0</v>
      </c>
      <c r="Y303" s="8">
        <f t="shared" si="70"/>
        <v>0</v>
      </c>
    </row>
    <row r="304" spans="1:25" ht="14.25">
      <c r="A304" s="39">
        <v>321</v>
      </c>
      <c r="B304" s="62"/>
      <c r="C304" s="44"/>
      <c r="D304" s="44"/>
      <c r="E304" s="17"/>
      <c r="F304" s="60"/>
      <c r="G304" s="44"/>
      <c r="H304" s="89"/>
      <c r="I304" s="88"/>
      <c r="J304" s="47" t="str">
        <f t="shared" si="60"/>
        <v/>
      </c>
      <c r="K304" s="47" t="str">
        <f t="shared" si="58"/>
        <v/>
      </c>
      <c r="L304" s="47" t="str">
        <f t="shared" si="59"/>
        <v/>
      </c>
      <c r="M304" s="47" t="str">
        <f>IF($J304&lt;&gt;"",IF(いんふぉ・EnneSmart利用開始申込書!$B$48="希望しない","",IF(TRIM(F304)="","未記入",T304)),IF(TRIM(F304)="","","☓"))</f>
        <v/>
      </c>
      <c r="N304" s="46"/>
      <c r="O304" s="46">
        <f t="shared" si="61"/>
        <v>0</v>
      </c>
      <c r="P304" s="46">
        <f t="shared" si="62"/>
        <v>0</v>
      </c>
      <c r="Q304" s="46">
        <f t="shared" si="63"/>
        <v>0</v>
      </c>
      <c r="R304" s="46">
        <f t="shared" si="64"/>
        <v>0</v>
      </c>
      <c r="S304" s="35" t="str">
        <f t="shared" si="65"/>
        <v>☓</v>
      </c>
      <c r="T304" s="35" t="str">
        <f t="shared" si="66"/>
        <v>☓</v>
      </c>
      <c r="U304" s="14">
        <f t="shared" si="71"/>
        <v>0</v>
      </c>
      <c r="V304" s="8">
        <f t="shared" si="67"/>
        <v>0</v>
      </c>
      <c r="W304" s="8">
        <f t="shared" si="68"/>
        <v>0</v>
      </c>
      <c r="X304" s="8">
        <f t="shared" si="69"/>
        <v>0</v>
      </c>
      <c r="Y304" s="8">
        <f t="shared" si="70"/>
        <v>0</v>
      </c>
    </row>
    <row r="305" spans="1:25" ht="14.25">
      <c r="A305" s="39">
        <v>322</v>
      </c>
      <c r="B305" s="62"/>
      <c r="C305" s="44"/>
      <c r="D305" s="44"/>
      <c r="E305" s="17"/>
      <c r="F305" s="60"/>
      <c r="G305" s="44"/>
      <c r="H305" s="89"/>
      <c r="I305" s="88"/>
      <c r="J305" s="47" t="str">
        <f t="shared" si="60"/>
        <v/>
      </c>
      <c r="K305" s="47" t="str">
        <f t="shared" si="58"/>
        <v/>
      </c>
      <c r="L305" s="47" t="str">
        <f t="shared" si="59"/>
        <v/>
      </c>
      <c r="M305" s="47" t="str">
        <f>IF($J305&lt;&gt;"",IF(いんふぉ・EnneSmart利用開始申込書!$B$48="希望しない","",IF(TRIM(F305)="","未記入",T305)),IF(TRIM(F305)="","","☓"))</f>
        <v/>
      </c>
      <c r="N305" s="46"/>
      <c r="O305" s="46">
        <f t="shared" si="61"/>
        <v>0</v>
      </c>
      <c r="P305" s="46">
        <f t="shared" si="62"/>
        <v>0</v>
      </c>
      <c r="Q305" s="46">
        <f t="shared" si="63"/>
        <v>0</v>
      </c>
      <c r="R305" s="46">
        <f t="shared" si="64"/>
        <v>0</v>
      </c>
      <c r="S305" s="35" t="str">
        <f t="shared" si="65"/>
        <v>☓</v>
      </c>
      <c r="T305" s="35" t="str">
        <f t="shared" si="66"/>
        <v>☓</v>
      </c>
      <c r="U305" s="14">
        <f t="shared" si="71"/>
        <v>0</v>
      </c>
      <c r="V305" s="8">
        <f t="shared" si="67"/>
        <v>0</v>
      </c>
      <c r="W305" s="8">
        <f t="shared" si="68"/>
        <v>0</v>
      </c>
      <c r="X305" s="8">
        <f t="shared" si="69"/>
        <v>0</v>
      </c>
      <c r="Y305" s="8">
        <f t="shared" si="70"/>
        <v>0</v>
      </c>
    </row>
    <row r="306" spans="1:25" ht="14.25">
      <c r="A306" s="39">
        <v>323</v>
      </c>
      <c r="B306" s="62"/>
      <c r="C306" s="44"/>
      <c r="D306" s="44"/>
      <c r="E306" s="17"/>
      <c r="F306" s="60"/>
      <c r="G306" s="44"/>
      <c r="H306" s="89"/>
      <c r="I306" s="88"/>
      <c r="J306" s="47" t="str">
        <f t="shared" si="60"/>
        <v/>
      </c>
      <c r="K306" s="47" t="str">
        <f t="shared" si="58"/>
        <v/>
      </c>
      <c r="L306" s="47" t="str">
        <f t="shared" si="59"/>
        <v/>
      </c>
      <c r="M306" s="47" t="str">
        <f>IF($J306&lt;&gt;"",IF(いんふぉ・EnneSmart利用開始申込書!$B$48="希望しない","",IF(TRIM(F306)="","未記入",T306)),IF(TRIM(F306)="","","☓"))</f>
        <v/>
      </c>
      <c r="N306" s="46"/>
      <c r="O306" s="46">
        <f t="shared" si="61"/>
        <v>0</v>
      </c>
      <c r="P306" s="46">
        <f t="shared" si="62"/>
        <v>0</v>
      </c>
      <c r="Q306" s="46">
        <f t="shared" si="63"/>
        <v>0</v>
      </c>
      <c r="R306" s="46">
        <f t="shared" si="64"/>
        <v>0</v>
      </c>
      <c r="S306" s="35" t="str">
        <f t="shared" si="65"/>
        <v>☓</v>
      </c>
      <c r="T306" s="35" t="str">
        <f t="shared" si="66"/>
        <v>☓</v>
      </c>
      <c r="U306" s="14">
        <f t="shared" si="71"/>
        <v>0</v>
      </c>
      <c r="V306" s="8">
        <f t="shared" si="67"/>
        <v>0</v>
      </c>
      <c r="W306" s="8">
        <f t="shared" si="68"/>
        <v>0</v>
      </c>
      <c r="X306" s="8">
        <f t="shared" si="69"/>
        <v>0</v>
      </c>
      <c r="Y306" s="8">
        <f t="shared" si="70"/>
        <v>0</v>
      </c>
    </row>
    <row r="307" spans="1:25" ht="14.25">
      <c r="A307" s="39">
        <v>324</v>
      </c>
      <c r="B307" s="62"/>
      <c r="C307" s="44"/>
      <c r="D307" s="44"/>
      <c r="E307" s="17"/>
      <c r="F307" s="60"/>
      <c r="G307" s="44"/>
      <c r="H307" s="89"/>
      <c r="I307" s="88"/>
      <c r="J307" s="47" t="str">
        <f t="shared" si="60"/>
        <v/>
      </c>
      <c r="K307" s="47" t="str">
        <f t="shared" si="58"/>
        <v/>
      </c>
      <c r="L307" s="47" t="str">
        <f t="shared" si="59"/>
        <v/>
      </c>
      <c r="M307" s="47" t="str">
        <f>IF($J307&lt;&gt;"",IF(いんふぉ・EnneSmart利用開始申込書!$B$48="希望しない","",IF(TRIM(F307)="","未記入",T307)),IF(TRIM(F307)="","","☓"))</f>
        <v/>
      </c>
      <c r="N307" s="46"/>
      <c r="O307" s="46">
        <f t="shared" si="61"/>
        <v>0</v>
      </c>
      <c r="P307" s="46">
        <f t="shared" si="62"/>
        <v>0</v>
      </c>
      <c r="Q307" s="46">
        <f t="shared" si="63"/>
        <v>0</v>
      </c>
      <c r="R307" s="46">
        <f t="shared" si="64"/>
        <v>0</v>
      </c>
      <c r="S307" s="35" t="str">
        <f t="shared" si="65"/>
        <v>☓</v>
      </c>
      <c r="T307" s="35" t="str">
        <f t="shared" si="66"/>
        <v>☓</v>
      </c>
      <c r="U307" s="14">
        <f t="shared" si="71"/>
        <v>0</v>
      </c>
      <c r="V307" s="8">
        <f t="shared" si="67"/>
        <v>0</v>
      </c>
      <c r="W307" s="8">
        <f t="shared" si="68"/>
        <v>0</v>
      </c>
      <c r="X307" s="8">
        <f t="shared" si="69"/>
        <v>0</v>
      </c>
      <c r="Y307" s="8">
        <f t="shared" si="70"/>
        <v>0</v>
      </c>
    </row>
    <row r="308" spans="1:25" ht="14.25">
      <c r="A308" s="39">
        <v>325</v>
      </c>
      <c r="B308" s="62"/>
      <c r="C308" s="44"/>
      <c r="D308" s="44"/>
      <c r="E308" s="17"/>
      <c r="F308" s="60"/>
      <c r="G308" s="44"/>
      <c r="H308" s="89"/>
      <c r="I308" s="88"/>
      <c r="J308" s="47" t="str">
        <f t="shared" si="60"/>
        <v/>
      </c>
      <c r="K308" s="47" t="str">
        <f t="shared" si="58"/>
        <v/>
      </c>
      <c r="L308" s="47" t="str">
        <f t="shared" si="59"/>
        <v/>
      </c>
      <c r="M308" s="47" t="str">
        <f>IF($J308&lt;&gt;"",IF(いんふぉ・EnneSmart利用開始申込書!$B$48="希望しない","",IF(TRIM(F308)="","未記入",T308)),IF(TRIM(F308)="","","☓"))</f>
        <v/>
      </c>
      <c r="N308" s="46"/>
      <c r="O308" s="46">
        <f t="shared" si="61"/>
        <v>0</v>
      </c>
      <c r="P308" s="46">
        <f t="shared" si="62"/>
        <v>0</v>
      </c>
      <c r="Q308" s="46">
        <f t="shared" si="63"/>
        <v>0</v>
      </c>
      <c r="R308" s="46">
        <f t="shared" si="64"/>
        <v>0</v>
      </c>
      <c r="S308" s="35" t="str">
        <f t="shared" si="65"/>
        <v>☓</v>
      </c>
      <c r="T308" s="35" t="str">
        <f t="shared" si="66"/>
        <v>☓</v>
      </c>
      <c r="U308" s="14">
        <f t="shared" si="71"/>
        <v>0</v>
      </c>
      <c r="V308" s="8">
        <f t="shared" si="67"/>
        <v>0</v>
      </c>
      <c r="W308" s="8">
        <f t="shared" si="68"/>
        <v>0</v>
      </c>
      <c r="X308" s="8">
        <f t="shared" si="69"/>
        <v>0</v>
      </c>
      <c r="Y308" s="8">
        <f t="shared" si="70"/>
        <v>0</v>
      </c>
    </row>
    <row r="309" spans="1:25" ht="14.25">
      <c r="A309" s="39">
        <v>326</v>
      </c>
      <c r="B309" s="62"/>
      <c r="C309" s="44"/>
      <c r="D309" s="44"/>
      <c r="E309" s="17"/>
      <c r="F309" s="60"/>
      <c r="G309" s="44"/>
      <c r="H309" s="89"/>
      <c r="I309" s="88"/>
      <c r="J309" s="47" t="str">
        <f t="shared" si="60"/>
        <v/>
      </c>
      <c r="K309" s="47" t="str">
        <f t="shared" si="58"/>
        <v/>
      </c>
      <c r="L309" s="47" t="str">
        <f t="shared" si="59"/>
        <v/>
      </c>
      <c r="M309" s="47" t="str">
        <f>IF($J309&lt;&gt;"",IF(いんふぉ・EnneSmart利用開始申込書!$B$48="希望しない","",IF(TRIM(F309)="","未記入",T309)),IF(TRIM(F309)="","","☓"))</f>
        <v/>
      </c>
      <c r="N309" s="46"/>
      <c r="O309" s="46">
        <f t="shared" si="61"/>
        <v>0</v>
      </c>
      <c r="P309" s="46">
        <f t="shared" si="62"/>
        <v>0</v>
      </c>
      <c r="Q309" s="46">
        <f t="shared" si="63"/>
        <v>0</v>
      </c>
      <c r="R309" s="46">
        <f t="shared" si="64"/>
        <v>0</v>
      </c>
      <c r="S309" s="35" t="str">
        <f t="shared" si="65"/>
        <v>☓</v>
      </c>
      <c r="T309" s="35" t="str">
        <f t="shared" si="66"/>
        <v>☓</v>
      </c>
      <c r="U309" s="14">
        <f t="shared" si="71"/>
        <v>0</v>
      </c>
      <c r="V309" s="8">
        <f t="shared" si="67"/>
        <v>0</v>
      </c>
      <c r="W309" s="8">
        <f t="shared" si="68"/>
        <v>0</v>
      </c>
      <c r="X309" s="8">
        <f t="shared" si="69"/>
        <v>0</v>
      </c>
      <c r="Y309" s="8">
        <f t="shared" si="70"/>
        <v>0</v>
      </c>
    </row>
    <row r="310" spans="1:25" ht="14.25">
      <c r="A310" s="39">
        <v>327</v>
      </c>
      <c r="B310" s="62"/>
      <c r="C310" s="44"/>
      <c r="D310" s="44"/>
      <c r="E310" s="17"/>
      <c r="F310" s="60"/>
      <c r="G310" s="44"/>
      <c r="H310" s="89"/>
      <c r="I310" s="88"/>
      <c r="J310" s="47" t="str">
        <f t="shared" si="60"/>
        <v/>
      </c>
      <c r="K310" s="47" t="str">
        <f t="shared" si="58"/>
        <v/>
      </c>
      <c r="L310" s="47" t="str">
        <f t="shared" si="59"/>
        <v/>
      </c>
      <c r="M310" s="47" t="str">
        <f>IF($J310&lt;&gt;"",IF(いんふぉ・EnneSmart利用開始申込書!$B$48="希望しない","",IF(TRIM(F310)="","未記入",T310)),IF(TRIM(F310)="","","☓"))</f>
        <v/>
      </c>
      <c r="N310" s="46"/>
      <c r="O310" s="46">
        <f t="shared" si="61"/>
        <v>0</v>
      </c>
      <c r="P310" s="46">
        <f t="shared" si="62"/>
        <v>0</v>
      </c>
      <c r="Q310" s="46">
        <f t="shared" si="63"/>
        <v>0</v>
      </c>
      <c r="R310" s="46">
        <f t="shared" si="64"/>
        <v>0</v>
      </c>
      <c r="S310" s="35" t="str">
        <f t="shared" si="65"/>
        <v>☓</v>
      </c>
      <c r="T310" s="35" t="str">
        <f t="shared" si="66"/>
        <v>☓</v>
      </c>
      <c r="U310" s="14">
        <f t="shared" si="71"/>
        <v>0</v>
      </c>
      <c r="V310" s="8">
        <f t="shared" si="67"/>
        <v>0</v>
      </c>
      <c r="W310" s="8">
        <f t="shared" si="68"/>
        <v>0</v>
      </c>
      <c r="X310" s="8">
        <f t="shared" si="69"/>
        <v>0</v>
      </c>
      <c r="Y310" s="8">
        <f t="shared" si="70"/>
        <v>0</v>
      </c>
    </row>
    <row r="311" spans="1:25" ht="14.25">
      <c r="A311" s="39">
        <v>328</v>
      </c>
      <c r="B311" s="62"/>
      <c r="C311" s="44"/>
      <c r="D311" s="44"/>
      <c r="E311" s="17"/>
      <c r="F311" s="60"/>
      <c r="G311" s="44"/>
      <c r="H311" s="89"/>
      <c r="I311" s="88"/>
      <c r="J311" s="47" t="str">
        <f t="shared" si="60"/>
        <v/>
      </c>
      <c r="K311" s="47" t="str">
        <f t="shared" si="58"/>
        <v/>
      </c>
      <c r="L311" s="47" t="str">
        <f t="shared" si="59"/>
        <v/>
      </c>
      <c r="M311" s="47" t="str">
        <f>IF($J311&lt;&gt;"",IF(いんふぉ・EnneSmart利用開始申込書!$B$48="希望しない","",IF(TRIM(F311)="","未記入",T311)),IF(TRIM(F311)="","","☓"))</f>
        <v/>
      </c>
      <c r="N311" s="46"/>
      <c r="O311" s="46">
        <f t="shared" si="61"/>
        <v>0</v>
      </c>
      <c r="P311" s="46">
        <f t="shared" si="62"/>
        <v>0</v>
      </c>
      <c r="Q311" s="46">
        <f t="shared" si="63"/>
        <v>0</v>
      </c>
      <c r="R311" s="46">
        <f t="shared" si="64"/>
        <v>0</v>
      </c>
      <c r="S311" s="35" t="str">
        <f t="shared" si="65"/>
        <v>☓</v>
      </c>
      <c r="T311" s="35" t="str">
        <f t="shared" si="66"/>
        <v>☓</v>
      </c>
      <c r="U311" s="14">
        <f t="shared" si="71"/>
        <v>0</v>
      </c>
      <c r="V311" s="8">
        <f t="shared" si="67"/>
        <v>0</v>
      </c>
      <c r="W311" s="8">
        <f t="shared" si="68"/>
        <v>0</v>
      </c>
      <c r="X311" s="8">
        <f t="shared" si="69"/>
        <v>0</v>
      </c>
      <c r="Y311" s="8">
        <f t="shared" si="70"/>
        <v>0</v>
      </c>
    </row>
    <row r="312" spans="1:25" ht="14.25">
      <c r="A312" s="39">
        <v>329</v>
      </c>
      <c r="B312" s="62"/>
      <c r="C312" s="44"/>
      <c r="D312" s="44"/>
      <c r="E312" s="17"/>
      <c r="F312" s="60"/>
      <c r="G312" s="44"/>
      <c r="H312" s="89"/>
      <c r="I312" s="88"/>
      <c r="J312" s="47" t="str">
        <f t="shared" si="60"/>
        <v/>
      </c>
      <c r="K312" s="47" t="str">
        <f t="shared" si="58"/>
        <v/>
      </c>
      <c r="L312" s="47" t="str">
        <f t="shared" si="59"/>
        <v/>
      </c>
      <c r="M312" s="47" t="str">
        <f>IF($J312&lt;&gt;"",IF(いんふぉ・EnneSmart利用開始申込書!$B$48="希望しない","",IF(TRIM(F312)="","未記入",T312)),IF(TRIM(F312)="","","☓"))</f>
        <v/>
      </c>
      <c r="N312" s="46"/>
      <c r="O312" s="46">
        <f t="shared" si="61"/>
        <v>0</v>
      </c>
      <c r="P312" s="46">
        <f t="shared" si="62"/>
        <v>0</v>
      </c>
      <c r="Q312" s="46">
        <f t="shared" si="63"/>
        <v>0</v>
      </c>
      <c r="R312" s="46">
        <f t="shared" si="64"/>
        <v>0</v>
      </c>
      <c r="S312" s="35" t="str">
        <f t="shared" si="65"/>
        <v>☓</v>
      </c>
      <c r="T312" s="35" t="str">
        <f t="shared" si="66"/>
        <v>☓</v>
      </c>
      <c r="U312" s="14">
        <f t="shared" si="71"/>
        <v>0</v>
      </c>
      <c r="V312" s="8">
        <f t="shared" si="67"/>
        <v>0</v>
      </c>
      <c r="W312" s="8">
        <f t="shared" si="68"/>
        <v>0</v>
      </c>
      <c r="X312" s="8">
        <f t="shared" si="69"/>
        <v>0</v>
      </c>
      <c r="Y312" s="8">
        <f t="shared" si="70"/>
        <v>0</v>
      </c>
    </row>
    <row r="313" spans="1:25" ht="14.25">
      <c r="A313" s="39">
        <v>330</v>
      </c>
      <c r="B313" s="62"/>
      <c r="C313" s="44"/>
      <c r="D313" s="44"/>
      <c r="E313" s="17"/>
      <c r="F313" s="60"/>
      <c r="G313" s="44"/>
      <c r="H313" s="89"/>
      <c r="I313" s="88"/>
      <c r="J313" s="47" t="str">
        <f t="shared" si="60"/>
        <v/>
      </c>
      <c r="K313" s="47" t="str">
        <f t="shared" si="58"/>
        <v/>
      </c>
      <c r="L313" s="47" t="str">
        <f t="shared" si="59"/>
        <v/>
      </c>
      <c r="M313" s="47" t="str">
        <f>IF($J313&lt;&gt;"",IF(いんふぉ・EnneSmart利用開始申込書!$B$48="希望しない","",IF(TRIM(F313)="","未記入",T313)),IF(TRIM(F313)="","","☓"))</f>
        <v/>
      </c>
      <c r="N313" s="46"/>
      <c r="O313" s="46">
        <f t="shared" si="61"/>
        <v>0</v>
      </c>
      <c r="P313" s="46">
        <f t="shared" si="62"/>
        <v>0</v>
      </c>
      <c r="Q313" s="46">
        <f t="shared" si="63"/>
        <v>0</v>
      </c>
      <c r="R313" s="46">
        <f t="shared" si="64"/>
        <v>0</v>
      </c>
      <c r="S313" s="35" t="str">
        <f t="shared" si="65"/>
        <v>☓</v>
      </c>
      <c r="T313" s="35" t="str">
        <f t="shared" si="66"/>
        <v>☓</v>
      </c>
      <c r="U313" s="14">
        <f t="shared" si="71"/>
        <v>0</v>
      </c>
      <c r="V313" s="8">
        <f t="shared" si="67"/>
        <v>0</v>
      </c>
      <c r="W313" s="8">
        <f t="shared" si="68"/>
        <v>0</v>
      </c>
      <c r="X313" s="8">
        <f t="shared" si="69"/>
        <v>0</v>
      </c>
      <c r="Y313" s="8">
        <f t="shared" si="70"/>
        <v>0</v>
      </c>
    </row>
    <row r="314" spans="1:25" ht="14.25">
      <c r="A314" s="39">
        <v>331</v>
      </c>
      <c r="B314" s="62"/>
      <c r="C314" s="44"/>
      <c r="D314" s="44"/>
      <c r="E314" s="17"/>
      <c r="F314" s="60"/>
      <c r="G314" s="44"/>
      <c r="H314" s="89"/>
      <c r="I314" s="88"/>
      <c r="J314" s="47" t="str">
        <f t="shared" si="60"/>
        <v/>
      </c>
      <c r="K314" s="47" t="str">
        <f t="shared" si="58"/>
        <v/>
      </c>
      <c r="L314" s="47" t="str">
        <f t="shared" si="59"/>
        <v/>
      </c>
      <c r="M314" s="47" t="str">
        <f>IF($J314&lt;&gt;"",IF(いんふぉ・EnneSmart利用開始申込書!$B$48="希望しない","",IF(TRIM(F314)="","未記入",T314)),IF(TRIM(F314)="","","☓"))</f>
        <v/>
      </c>
      <c r="N314" s="46"/>
      <c r="O314" s="46">
        <f t="shared" si="61"/>
        <v>0</v>
      </c>
      <c r="P314" s="46">
        <f t="shared" si="62"/>
        <v>0</v>
      </c>
      <c r="Q314" s="46">
        <f t="shared" si="63"/>
        <v>0</v>
      </c>
      <c r="R314" s="46">
        <f t="shared" si="64"/>
        <v>0</v>
      </c>
      <c r="S314" s="35" t="str">
        <f t="shared" si="65"/>
        <v>☓</v>
      </c>
      <c r="T314" s="35" t="str">
        <f t="shared" si="66"/>
        <v>☓</v>
      </c>
      <c r="U314" s="14">
        <f t="shared" si="71"/>
        <v>0</v>
      </c>
      <c r="V314" s="8">
        <f t="shared" si="67"/>
        <v>0</v>
      </c>
      <c r="W314" s="8">
        <f t="shared" si="68"/>
        <v>0</v>
      </c>
      <c r="X314" s="8">
        <f t="shared" si="69"/>
        <v>0</v>
      </c>
      <c r="Y314" s="8">
        <f t="shared" si="70"/>
        <v>0</v>
      </c>
    </row>
    <row r="315" spans="1:25" ht="14.25">
      <c r="A315" s="39">
        <v>332</v>
      </c>
      <c r="B315" s="62"/>
      <c r="C315" s="44"/>
      <c r="D315" s="44"/>
      <c r="E315" s="17"/>
      <c r="F315" s="60"/>
      <c r="G315" s="44"/>
      <c r="H315" s="89"/>
      <c r="I315" s="88"/>
      <c r="J315" s="47" t="str">
        <f t="shared" si="60"/>
        <v/>
      </c>
      <c r="K315" s="47" t="str">
        <f t="shared" si="58"/>
        <v/>
      </c>
      <c r="L315" s="47" t="str">
        <f t="shared" si="59"/>
        <v/>
      </c>
      <c r="M315" s="47" t="str">
        <f>IF($J315&lt;&gt;"",IF(いんふぉ・EnneSmart利用開始申込書!$B$48="希望しない","",IF(TRIM(F315)="","未記入",T315)),IF(TRIM(F315)="","","☓"))</f>
        <v/>
      </c>
      <c r="N315" s="46"/>
      <c r="O315" s="46">
        <f t="shared" si="61"/>
        <v>0</v>
      </c>
      <c r="P315" s="46">
        <f t="shared" si="62"/>
        <v>0</v>
      </c>
      <c r="Q315" s="46">
        <f t="shared" si="63"/>
        <v>0</v>
      </c>
      <c r="R315" s="46">
        <f t="shared" si="64"/>
        <v>0</v>
      </c>
      <c r="S315" s="35" t="str">
        <f t="shared" si="65"/>
        <v>☓</v>
      </c>
      <c r="T315" s="35" t="str">
        <f t="shared" si="66"/>
        <v>☓</v>
      </c>
      <c r="U315" s="14">
        <f t="shared" si="71"/>
        <v>0</v>
      </c>
      <c r="V315" s="8">
        <f t="shared" si="67"/>
        <v>0</v>
      </c>
      <c r="W315" s="8">
        <f t="shared" si="68"/>
        <v>0</v>
      </c>
      <c r="X315" s="8">
        <f t="shared" si="69"/>
        <v>0</v>
      </c>
      <c r="Y315" s="8">
        <f t="shared" si="70"/>
        <v>0</v>
      </c>
    </row>
    <row r="316" spans="1:25" ht="14.25">
      <c r="A316" s="39">
        <v>333</v>
      </c>
      <c r="B316" s="62"/>
      <c r="C316" s="44"/>
      <c r="D316" s="44"/>
      <c r="E316" s="17"/>
      <c r="F316" s="60"/>
      <c r="G316" s="44"/>
      <c r="H316" s="89"/>
      <c r="I316" s="88"/>
      <c r="J316" s="47" t="str">
        <f t="shared" si="60"/>
        <v/>
      </c>
      <c r="K316" s="47" t="str">
        <f t="shared" si="58"/>
        <v/>
      </c>
      <c r="L316" s="47" t="str">
        <f t="shared" si="59"/>
        <v/>
      </c>
      <c r="M316" s="47" t="str">
        <f>IF($J316&lt;&gt;"",IF(いんふぉ・EnneSmart利用開始申込書!$B$48="希望しない","",IF(TRIM(F316)="","未記入",T316)),IF(TRIM(F316)="","","☓"))</f>
        <v/>
      </c>
      <c r="N316" s="46"/>
      <c r="O316" s="46">
        <f t="shared" si="61"/>
        <v>0</v>
      </c>
      <c r="P316" s="46">
        <f t="shared" si="62"/>
        <v>0</v>
      </c>
      <c r="Q316" s="46">
        <f t="shared" si="63"/>
        <v>0</v>
      </c>
      <c r="R316" s="46">
        <f t="shared" si="64"/>
        <v>0</v>
      </c>
      <c r="S316" s="35" t="str">
        <f t="shared" si="65"/>
        <v>☓</v>
      </c>
      <c r="T316" s="35" t="str">
        <f t="shared" si="66"/>
        <v>☓</v>
      </c>
      <c r="U316" s="14">
        <f t="shared" si="71"/>
        <v>0</v>
      </c>
      <c r="V316" s="8">
        <f t="shared" si="67"/>
        <v>0</v>
      </c>
      <c r="W316" s="8">
        <f t="shared" si="68"/>
        <v>0</v>
      </c>
      <c r="X316" s="8">
        <f t="shared" si="69"/>
        <v>0</v>
      </c>
      <c r="Y316" s="8">
        <f t="shared" si="70"/>
        <v>0</v>
      </c>
    </row>
    <row r="317" spans="1:25" ht="14.25">
      <c r="A317" s="39">
        <v>334</v>
      </c>
      <c r="B317" s="62"/>
      <c r="C317" s="44"/>
      <c r="D317" s="44"/>
      <c r="E317" s="17"/>
      <c r="F317" s="60"/>
      <c r="G317" s="44"/>
      <c r="H317" s="89"/>
      <c r="I317" s="88"/>
      <c r="J317" s="47" t="str">
        <f t="shared" si="60"/>
        <v/>
      </c>
      <c r="K317" s="47" t="str">
        <f t="shared" si="58"/>
        <v/>
      </c>
      <c r="L317" s="47" t="str">
        <f t="shared" si="59"/>
        <v/>
      </c>
      <c r="M317" s="47" t="str">
        <f>IF($J317&lt;&gt;"",IF(いんふぉ・EnneSmart利用開始申込書!$B$48="希望しない","",IF(TRIM(F317)="","未記入",T317)),IF(TRIM(F317)="","","☓"))</f>
        <v/>
      </c>
      <c r="N317" s="46"/>
      <c r="O317" s="46">
        <f t="shared" si="61"/>
        <v>0</v>
      </c>
      <c r="P317" s="46">
        <f t="shared" si="62"/>
        <v>0</v>
      </c>
      <c r="Q317" s="46">
        <f t="shared" si="63"/>
        <v>0</v>
      </c>
      <c r="R317" s="46">
        <f t="shared" si="64"/>
        <v>0</v>
      </c>
      <c r="S317" s="35" t="str">
        <f t="shared" si="65"/>
        <v>☓</v>
      </c>
      <c r="T317" s="35" t="str">
        <f t="shared" si="66"/>
        <v>☓</v>
      </c>
      <c r="U317" s="14">
        <f t="shared" si="71"/>
        <v>0</v>
      </c>
      <c r="V317" s="8">
        <f t="shared" si="67"/>
        <v>0</v>
      </c>
      <c r="W317" s="8">
        <f t="shared" si="68"/>
        <v>0</v>
      </c>
      <c r="X317" s="8">
        <f t="shared" si="69"/>
        <v>0</v>
      </c>
      <c r="Y317" s="8">
        <f t="shared" si="70"/>
        <v>0</v>
      </c>
    </row>
    <row r="318" spans="1:25" ht="14.25">
      <c r="A318" s="39">
        <v>335</v>
      </c>
      <c r="B318" s="62"/>
      <c r="C318" s="44"/>
      <c r="D318" s="44"/>
      <c r="E318" s="17"/>
      <c r="F318" s="60"/>
      <c r="G318" s="44"/>
      <c r="H318" s="89"/>
      <c r="I318" s="88"/>
      <c r="J318" s="47" t="str">
        <f t="shared" si="60"/>
        <v/>
      </c>
      <c r="K318" s="47" t="str">
        <f t="shared" si="58"/>
        <v/>
      </c>
      <c r="L318" s="47" t="str">
        <f t="shared" si="59"/>
        <v/>
      </c>
      <c r="M318" s="47" t="str">
        <f>IF($J318&lt;&gt;"",IF(いんふぉ・EnneSmart利用開始申込書!$B$48="希望しない","",IF(TRIM(F318)="","未記入",T318)),IF(TRIM(F318)="","","☓"))</f>
        <v/>
      </c>
      <c r="N318" s="46"/>
      <c r="O318" s="46">
        <f t="shared" si="61"/>
        <v>0</v>
      </c>
      <c r="P318" s="46">
        <f t="shared" si="62"/>
        <v>0</v>
      </c>
      <c r="Q318" s="46">
        <f t="shared" si="63"/>
        <v>0</v>
      </c>
      <c r="R318" s="46">
        <f t="shared" si="64"/>
        <v>0</v>
      </c>
      <c r="S318" s="35" t="str">
        <f t="shared" si="65"/>
        <v>☓</v>
      </c>
      <c r="T318" s="35" t="str">
        <f t="shared" si="66"/>
        <v>☓</v>
      </c>
      <c r="U318" s="14">
        <f t="shared" si="71"/>
        <v>0</v>
      </c>
      <c r="V318" s="8">
        <f t="shared" si="67"/>
        <v>0</v>
      </c>
      <c r="W318" s="8">
        <f t="shared" si="68"/>
        <v>0</v>
      </c>
      <c r="X318" s="8">
        <f t="shared" si="69"/>
        <v>0</v>
      </c>
      <c r="Y318" s="8">
        <f t="shared" si="70"/>
        <v>0</v>
      </c>
    </row>
    <row r="319" spans="1:25" ht="14.25">
      <c r="A319" s="39">
        <v>336</v>
      </c>
      <c r="B319" s="62"/>
      <c r="C319" s="44"/>
      <c r="D319" s="44"/>
      <c r="E319" s="17"/>
      <c r="F319" s="60"/>
      <c r="G319" s="44"/>
      <c r="H319" s="89"/>
      <c r="I319" s="88"/>
      <c r="J319" s="47" t="str">
        <f t="shared" si="60"/>
        <v/>
      </c>
      <c r="K319" s="47" t="str">
        <f t="shared" si="58"/>
        <v/>
      </c>
      <c r="L319" s="47" t="str">
        <f t="shared" si="59"/>
        <v/>
      </c>
      <c r="M319" s="47" t="str">
        <f>IF($J319&lt;&gt;"",IF(いんふぉ・EnneSmart利用開始申込書!$B$48="希望しない","",IF(TRIM(F319)="","未記入",T319)),IF(TRIM(F319)="","","☓"))</f>
        <v/>
      </c>
      <c r="N319" s="46"/>
      <c r="O319" s="46">
        <f t="shared" si="61"/>
        <v>0</v>
      </c>
      <c r="P319" s="46">
        <f t="shared" si="62"/>
        <v>0</v>
      </c>
      <c r="Q319" s="46">
        <f t="shared" si="63"/>
        <v>0</v>
      </c>
      <c r="R319" s="46">
        <f t="shared" si="64"/>
        <v>0</v>
      </c>
      <c r="S319" s="35" t="str">
        <f t="shared" si="65"/>
        <v>☓</v>
      </c>
      <c r="T319" s="35" t="str">
        <f t="shared" si="66"/>
        <v>☓</v>
      </c>
      <c r="U319" s="14">
        <f t="shared" si="71"/>
        <v>0</v>
      </c>
      <c r="V319" s="8">
        <f t="shared" si="67"/>
        <v>0</v>
      </c>
      <c r="W319" s="8">
        <f t="shared" si="68"/>
        <v>0</v>
      </c>
      <c r="X319" s="8">
        <f t="shared" si="69"/>
        <v>0</v>
      </c>
      <c r="Y319" s="8">
        <f t="shared" si="70"/>
        <v>0</v>
      </c>
    </row>
    <row r="320" spans="1:25" ht="14.25">
      <c r="A320" s="39">
        <v>337</v>
      </c>
      <c r="B320" s="62"/>
      <c r="C320" s="44"/>
      <c r="D320" s="44"/>
      <c r="E320" s="17"/>
      <c r="F320" s="60"/>
      <c r="G320" s="44"/>
      <c r="H320" s="89"/>
      <c r="I320" s="88"/>
      <c r="J320" s="47" t="str">
        <f t="shared" si="60"/>
        <v/>
      </c>
      <c r="K320" s="47" t="str">
        <f t="shared" si="58"/>
        <v/>
      </c>
      <c r="L320" s="47" t="str">
        <f t="shared" si="59"/>
        <v/>
      </c>
      <c r="M320" s="47" t="str">
        <f>IF($J320&lt;&gt;"",IF(いんふぉ・EnneSmart利用開始申込書!$B$48="希望しない","",IF(TRIM(F320)="","未記入",T320)),IF(TRIM(F320)="","","☓"))</f>
        <v/>
      </c>
      <c r="N320" s="46"/>
      <c r="O320" s="46">
        <f t="shared" si="61"/>
        <v>0</v>
      </c>
      <c r="P320" s="46">
        <f t="shared" si="62"/>
        <v>0</v>
      </c>
      <c r="Q320" s="46">
        <f t="shared" si="63"/>
        <v>0</v>
      </c>
      <c r="R320" s="46">
        <f t="shared" si="64"/>
        <v>0</v>
      </c>
      <c r="S320" s="35" t="str">
        <f t="shared" si="65"/>
        <v>☓</v>
      </c>
      <c r="T320" s="35" t="str">
        <f t="shared" si="66"/>
        <v>☓</v>
      </c>
      <c r="U320" s="14">
        <f t="shared" si="71"/>
        <v>0</v>
      </c>
      <c r="V320" s="8">
        <f t="shared" si="67"/>
        <v>0</v>
      </c>
      <c r="W320" s="8">
        <f t="shared" si="68"/>
        <v>0</v>
      </c>
      <c r="X320" s="8">
        <f t="shared" si="69"/>
        <v>0</v>
      </c>
      <c r="Y320" s="8">
        <f t="shared" si="70"/>
        <v>0</v>
      </c>
    </row>
    <row r="321" spans="1:25" ht="14.25">
      <c r="A321" s="39">
        <v>338</v>
      </c>
      <c r="B321" s="62"/>
      <c r="C321" s="44"/>
      <c r="D321" s="44"/>
      <c r="E321" s="17"/>
      <c r="F321" s="60"/>
      <c r="G321" s="44"/>
      <c r="H321" s="89"/>
      <c r="I321" s="88"/>
      <c r="J321" s="47" t="str">
        <f t="shared" si="60"/>
        <v/>
      </c>
      <c r="K321" s="47" t="str">
        <f t="shared" si="58"/>
        <v/>
      </c>
      <c r="L321" s="47" t="str">
        <f t="shared" si="59"/>
        <v/>
      </c>
      <c r="M321" s="47" t="str">
        <f>IF($J321&lt;&gt;"",IF(いんふぉ・EnneSmart利用開始申込書!$B$48="希望しない","",IF(TRIM(F321)="","未記入",T321)),IF(TRIM(F321)="","","☓"))</f>
        <v/>
      </c>
      <c r="N321" s="46"/>
      <c r="O321" s="46">
        <f t="shared" si="61"/>
        <v>0</v>
      </c>
      <c r="P321" s="46">
        <f t="shared" si="62"/>
        <v>0</v>
      </c>
      <c r="Q321" s="46">
        <f t="shared" si="63"/>
        <v>0</v>
      </c>
      <c r="R321" s="46">
        <f t="shared" si="64"/>
        <v>0</v>
      </c>
      <c r="S321" s="35" t="str">
        <f t="shared" si="65"/>
        <v>☓</v>
      </c>
      <c r="T321" s="35" t="str">
        <f t="shared" si="66"/>
        <v>☓</v>
      </c>
      <c r="U321" s="14">
        <f t="shared" si="71"/>
        <v>0</v>
      </c>
      <c r="V321" s="8">
        <f t="shared" si="67"/>
        <v>0</v>
      </c>
      <c r="W321" s="8">
        <f t="shared" si="68"/>
        <v>0</v>
      </c>
      <c r="X321" s="8">
        <f t="shared" si="69"/>
        <v>0</v>
      </c>
      <c r="Y321" s="8">
        <f t="shared" si="70"/>
        <v>0</v>
      </c>
    </row>
    <row r="322" spans="1:25" ht="14.25">
      <c r="A322" s="39">
        <v>339</v>
      </c>
      <c r="B322" s="62"/>
      <c r="C322" s="44"/>
      <c r="D322" s="44"/>
      <c r="E322" s="17"/>
      <c r="F322" s="60"/>
      <c r="G322" s="44"/>
      <c r="H322" s="89"/>
      <c r="I322" s="88"/>
      <c r="J322" s="47" t="str">
        <f t="shared" si="60"/>
        <v/>
      </c>
      <c r="K322" s="47" t="str">
        <f t="shared" si="58"/>
        <v/>
      </c>
      <c r="L322" s="47" t="str">
        <f t="shared" si="59"/>
        <v/>
      </c>
      <c r="M322" s="47" t="str">
        <f>IF($J322&lt;&gt;"",IF(いんふぉ・EnneSmart利用開始申込書!$B$48="希望しない","",IF(TRIM(F322)="","未記入",T322)),IF(TRIM(F322)="","","☓"))</f>
        <v/>
      </c>
      <c r="N322" s="46"/>
      <c r="O322" s="46">
        <f t="shared" si="61"/>
        <v>0</v>
      </c>
      <c r="P322" s="46">
        <f t="shared" si="62"/>
        <v>0</v>
      </c>
      <c r="Q322" s="46">
        <f t="shared" si="63"/>
        <v>0</v>
      </c>
      <c r="R322" s="46">
        <f t="shared" si="64"/>
        <v>0</v>
      </c>
      <c r="S322" s="35" t="str">
        <f t="shared" si="65"/>
        <v>☓</v>
      </c>
      <c r="T322" s="35" t="str">
        <f t="shared" si="66"/>
        <v>☓</v>
      </c>
      <c r="U322" s="14">
        <f t="shared" si="71"/>
        <v>0</v>
      </c>
      <c r="V322" s="8">
        <f t="shared" si="67"/>
        <v>0</v>
      </c>
      <c r="W322" s="8">
        <f t="shared" si="68"/>
        <v>0</v>
      </c>
      <c r="X322" s="8">
        <f t="shared" si="69"/>
        <v>0</v>
      </c>
      <c r="Y322" s="8">
        <f t="shared" si="70"/>
        <v>0</v>
      </c>
    </row>
    <row r="323" spans="1:25" ht="14.25">
      <c r="A323" s="39">
        <v>340</v>
      </c>
      <c r="B323" s="62"/>
      <c r="C323" s="44"/>
      <c r="D323" s="44"/>
      <c r="E323" s="17"/>
      <c r="F323" s="60"/>
      <c r="G323" s="44"/>
      <c r="H323" s="89"/>
      <c r="I323" s="88"/>
      <c r="J323" s="47" t="str">
        <f t="shared" si="60"/>
        <v/>
      </c>
      <c r="K323" s="47" t="str">
        <f t="shared" si="58"/>
        <v/>
      </c>
      <c r="L323" s="47" t="str">
        <f t="shared" si="59"/>
        <v/>
      </c>
      <c r="M323" s="47" t="str">
        <f>IF($J323&lt;&gt;"",IF(いんふぉ・EnneSmart利用開始申込書!$B$48="希望しない","",IF(TRIM(F323)="","未記入",T323)),IF(TRIM(F323)="","","☓"))</f>
        <v/>
      </c>
      <c r="N323" s="46"/>
      <c r="O323" s="46">
        <f t="shared" si="61"/>
        <v>0</v>
      </c>
      <c r="P323" s="46">
        <f t="shared" si="62"/>
        <v>0</v>
      </c>
      <c r="Q323" s="46">
        <f t="shared" si="63"/>
        <v>0</v>
      </c>
      <c r="R323" s="46">
        <f t="shared" si="64"/>
        <v>0</v>
      </c>
      <c r="S323" s="35" t="str">
        <f t="shared" si="65"/>
        <v>☓</v>
      </c>
      <c r="T323" s="35" t="str">
        <f t="shared" si="66"/>
        <v>☓</v>
      </c>
      <c r="U323" s="14">
        <f t="shared" si="71"/>
        <v>0</v>
      </c>
      <c r="V323" s="8">
        <f t="shared" si="67"/>
        <v>0</v>
      </c>
      <c r="W323" s="8">
        <f t="shared" si="68"/>
        <v>0</v>
      </c>
      <c r="X323" s="8">
        <f t="shared" si="69"/>
        <v>0</v>
      </c>
      <c r="Y323" s="8">
        <f t="shared" si="70"/>
        <v>0</v>
      </c>
    </row>
    <row r="324" spans="1:25" ht="14.25">
      <c r="A324" s="39">
        <v>341</v>
      </c>
      <c r="B324" s="62"/>
      <c r="C324" s="44"/>
      <c r="D324" s="44"/>
      <c r="E324" s="17"/>
      <c r="F324" s="60"/>
      <c r="G324" s="44"/>
      <c r="H324" s="89"/>
      <c r="I324" s="88"/>
      <c r="J324" s="47" t="str">
        <f t="shared" si="60"/>
        <v/>
      </c>
      <c r="K324" s="47" t="str">
        <f t="shared" ref="K324:K387" si="72">IF($J324&lt;&gt;"",IF(TRIM(D324)="","未記入","○"),IF(TRIM(D324)="","","☓"))</f>
        <v/>
      </c>
      <c r="L324" s="47" t="str">
        <f t="shared" ref="L324:L387" si="73">IF(J324&lt;&gt;"",IF(TRIM(E324)="","未記入",S324),IF(TRIM(E324)="","","☓"))</f>
        <v/>
      </c>
      <c r="M324" s="47" t="str">
        <f>IF($J324&lt;&gt;"",IF(いんふぉ・EnneSmart利用開始申込書!$B$48="希望しない","",IF(TRIM(F324)="","未記入",T324)),IF(TRIM(F324)="","","☓"))</f>
        <v/>
      </c>
      <c r="N324" s="46"/>
      <c r="O324" s="46">
        <f t="shared" si="61"/>
        <v>0</v>
      </c>
      <c r="P324" s="46">
        <f t="shared" si="62"/>
        <v>0</v>
      </c>
      <c r="Q324" s="46">
        <f t="shared" si="63"/>
        <v>0</v>
      </c>
      <c r="R324" s="46">
        <f t="shared" si="64"/>
        <v>0</v>
      </c>
      <c r="S324" s="35" t="str">
        <f t="shared" si="65"/>
        <v>☓</v>
      </c>
      <c r="T324" s="35" t="str">
        <f t="shared" si="66"/>
        <v>☓</v>
      </c>
      <c r="U324" s="14">
        <f t="shared" si="71"/>
        <v>0</v>
      </c>
      <c r="V324" s="8">
        <f t="shared" si="67"/>
        <v>0</v>
      </c>
      <c r="W324" s="8">
        <f t="shared" si="68"/>
        <v>0</v>
      </c>
      <c r="X324" s="8">
        <f t="shared" si="69"/>
        <v>0</v>
      </c>
      <c r="Y324" s="8">
        <f t="shared" si="70"/>
        <v>0</v>
      </c>
    </row>
    <row r="325" spans="1:25" ht="14.25">
      <c r="A325" s="39">
        <v>342</v>
      </c>
      <c r="B325" s="62"/>
      <c r="C325" s="44"/>
      <c r="D325" s="44"/>
      <c r="E325" s="17"/>
      <c r="F325" s="60"/>
      <c r="G325" s="44"/>
      <c r="H325" s="89"/>
      <c r="I325" s="88"/>
      <c r="J325" s="47" t="str">
        <f t="shared" ref="J325:J388" si="74">IF(TRIM(B325)&amp;TRIM(C325)="","",IF(Q325+R325=0,"○","☓"))</f>
        <v/>
      </c>
      <c r="K325" s="47" t="str">
        <f t="shared" si="72"/>
        <v/>
      </c>
      <c r="L325" s="47" t="str">
        <f t="shared" si="73"/>
        <v/>
      </c>
      <c r="M325" s="47" t="str">
        <f>IF($J325&lt;&gt;"",IF(いんふぉ・EnneSmart利用開始申込書!$B$48="希望しない","",IF(TRIM(F325)="","未記入",T325)),IF(TRIM(F325)="","","☓"))</f>
        <v/>
      </c>
      <c r="N325" s="46"/>
      <c r="O325" s="46">
        <f t="shared" ref="O325:O388" si="75">LEN(B325)</f>
        <v>0</v>
      </c>
      <c r="P325" s="46">
        <f t="shared" ref="P325:P388" si="76">LEN(C325)</f>
        <v>0</v>
      </c>
      <c r="Q325" s="46">
        <f t="shared" ref="Q325:Q388" si="77">IF(O325=22,0,IF(O325=0,0,1))</f>
        <v>0</v>
      </c>
      <c r="R325" s="46">
        <f t="shared" ref="R325:R388" si="78">IF(P325=8,0,IF(P325=0,0,1))</f>
        <v>0</v>
      </c>
      <c r="S325" s="35" t="str">
        <f t="shared" ref="S325:S388" si="79">IF(E325="電力量・請求情報","○",IF(E325="電力量情報のみ","○","☓"))</f>
        <v>☓</v>
      </c>
      <c r="T325" s="35" t="str">
        <f t="shared" ref="T325:T388" si="80">IF(F325="追加する","○",IF(F325="追加しない","○","☓"))</f>
        <v>☓</v>
      </c>
      <c r="U325" s="14">
        <f t="shared" si="71"/>
        <v>0</v>
      </c>
      <c r="V325" s="8">
        <f t="shared" ref="V325:V388" si="81">IF(K325="",0,IF(K325="○",0,1))</f>
        <v>0</v>
      </c>
      <c r="W325" s="8">
        <f t="shared" ref="W325:W388" si="82">IF(L325="",0,IF(L325="○",0,1))</f>
        <v>0</v>
      </c>
      <c r="X325" s="8">
        <f t="shared" ref="X325:X388" si="83">IF(M325="",0,IF(M325="○",0,1))</f>
        <v>0</v>
      </c>
      <c r="Y325" s="8">
        <f t="shared" ref="Y325:Y388" si="84">SUM(V325:X325)</f>
        <v>0</v>
      </c>
    </row>
    <row r="326" spans="1:25" ht="14.25">
      <c r="A326" s="39">
        <v>343</v>
      </c>
      <c r="B326" s="62"/>
      <c r="C326" s="44"/>
      <c r="D326" s="44"/>
      <c r="E326" s="17"/>
      <c r="F326" s="60"/>
      <c r="G326" s="44"/>
      <c r="H326" s="89"/>
      <c r="I326" s="88"/>
      <c r="J326" s="47" t="str">
        <f t="shared" si="74"/>
        <v/>
      </c>
      <c r="K326" s="47" t="str">
        <f t="shared" si="72"/>
        <v/>
      </c>
      <c r="L326" s="47" t="str">
        <f t="shared" si="73"/>
        <v/>
      </c>
      <c r="M326" s="47" t="str">
        <f>IF($J326&lt;&gt;"",IF(いんふぉ・EnneSmart利用開始申込書!$B$48="希望しない","",IF(TRIM(F326)="","未記入",T326)),IF(TRIM(F326)="","","☓"))</f>
        <v/>
      </c>
      <c r="N326" s="46"/>
      <c r="O326" s="46">
        <f t="shared" si="75"/>
        <v>0</v>
      </c>
      <c r="P326" s="46">
        <f t="shared" si="76"/>
        <v>0</v>
      </c>
      <c r="Q326" s="46">
        <f t="shared" si="77"/>
        <v>0</v>
      </c>
      <c r="R326" s="46">
        <f t="shared" si="78"/>
        <v>0</v>
      </c>
      <c r="S326" s="35" t="str">
        <f t="shared" si="79"/>
        <v>☓</v>
      </c>
      <c r="T326" s="35" t="str">
        <f t="shared" si="80"/>
        <v>☓</v>
      </c>
      <c r="U326" s="14">
        <f t="shared" ref="U326:U389" si="85">IF(J326="○",A326,U325)</f>
        <v>0</v>
      </c>
      <c r="V326" s="8">
        <f t="shared" si="81"/>
        <v>0</v>
      </c>
      <c r="W326" s="8">
        <f t="shared" si="82"/>
        <v>0</v>
      </c>
      <c r="X326" s="8">
        <f t="shared" si="83"/>
        <v>0</v>
      </c>
      <c r="Y326" s="8">
        <f t="shared" si="84"/>
        <v>0</v>
      </c>
    </row>
    <row r="327" spans="1:25" ht="14.25">
      <c r="A327" s="39">
        <v>344</v>
      </c>
      <c r="B327" s="62"/>
      <c r="C327" s="44"/>
      <c r="D327" s="44"/>
      <c r="E327" s="17"/>
      <c r="F327" s="60"/>
      <c r="G327" s="44"/>
      <c r="H327" s="89"/>
      <c r="I327" s="88"/>
      <c r="J327" s="47" t="str">
        <f t="shared" si="74"/>
        <v/>
      </c>
      <c r="K327" s="47" t="str">
        <f t="shared" si="72"/>
        <v/>
      </c>
      <c r="L327" s="47" t="str">
        <f t="shared" si="73"/>
        <v/>
      </c>
      <c r="M327" s="47" t="str">
        <f>IF($J327&lt;&gt;"",IF(いんふぉ・EnneSmart利用開始申込書!$B$48="希望しない","",IF(TRIM(F327)="","未記入",T327)),IF(TRIM(F327)="","","☓"))</f>
        <v/>
      </c>
      <c r="N327" s="46"/>
      <c r="O327" s="46">
        <f t="shared" si="75"/>
        <v>0</v>
      </c>
      <c r="P327" s="46">
        <f t="shared" si="76"/>
        <v>0</v>
      </c>
      <c r="Q327" s="46">
        <f t="shared" si="77"/>
        <v>0</v>
      </c>
      <c r="R327" s="46">
        <f t="shared" si="78"/>
        <v>0</v>
      </c>
      <c r="S327" s="35" t="str">
        <f t="shared" si="79"/>
        <v>☓</v>
      </c>
      <c r="T327" s="35" t="str">
        <f t="shared" si="80"/>
        <v>☓</v>
      </c>
      <c r="U327" s="14">
        <f t="shared" si="85"/>
        <v>0</v>
      </c>
      <c r="V327" s="8">
        <f t="shared" si="81"/>
        <v>0</v>
      </c>
      <c r="W327" s="8">
        <f t="shared" si="82"/>
        <v>0</v>
      </c>
      <c r="X327" s="8">
        <f t="shared" si="83"/>
        <v>0</v>
      </c>
      <c r="Y327" s="8">
        <f t="shared" si="84"/>
        <v>0</v>
      </c>
    </row>
    <row r="328" spans="1:25" ht="14.25">
      <c r="A328" s="39">
        <v>345</v>
      </c>
      <c r="B328" s="62"/>
      <c r="C328" s="44"/>
      <c r="D328" s="44"/>
      <c r="E328" s="17"/>
      <c r="F328" s="60"/>
      <c r="G328" s="44"/>
      <c r="H328" s="89"/>
      <c r="I328" s="88"/>
      <c r="J328" s="47" t="str">
        <f t="shared" si="74"/>
        <v/>
      </c>
      <c r="K328" s="47" t="str">
        <f t="shared" si="72"/>
        <v/>
      </c>
      <c r="L328" s="47" t="str">
        <f t="shared" si="73"/>
        <v/>
      </c>
      <c r="M328" s="47" t="str">
        <f>IF($J328&lt;&gt;"",IF(いんふぉ・EnneSmart利用開始申込書!$B$48="希望しない","",IF(TRIM(F328)="","未記入",T328)),IF(TRIM(F328)="","","☓"))</f>
        <v/>
      </c>
      <c r="N328" s="46"/>
      <c r="O328" s="46">
        <f t="shared" si="75"/>
        <v>0</v>
      </c>
      <c r="P328" s="46">
        <f t="shared" si="76"/>
        <v>0</v>
      </c>
      <c r="Q328" s="46">
        <f t="shared" si="77"/>
        <v>0</v>
      </c>
      <c r="R328" s="46">
        <f t="shared" si="78"/>
        <v>0</v>
      </c>
      <c r="S328" s="35" t="str">
        <f t="shared" si="79"/>
        <v>☓</v>
      </c>
      <c r="T328" s="35" t="str">
        <f t="shared" si="80"/>
        <v>☓</v>
      </c>
      <c r="U328" s="14">
        <f t="shared" si="85"/>
        <v>0</v>
      </c>
      <c r="V328" s="8">
        <f t="shared" si="81"/>
        <v>0</v>
      </c>
      <c r="W328" s="8">
        <f t="shared" si="82"/>
        <v>0</v>
      </c>
      <c r="X328" s="8">
        <f t="shared" si="83"/>
        <v>0</v>
      </c>
      <c r="Y328" s="8">
        <f t="shared" si="84"/>
        <v>0</v>
      </c>
    </row>
    <row r="329" spans="1:25" ht="14.25">
      <c r="A329" s="39">
        <v>346</v>
      </c>
      <c r="B329" s="62"/>
      <c r="C329" s="44"/>
      <c r="D329" s="44"/>
      <c r="E329" s="17"/>
      <c r="F329" s="60"/>
      <c r="G329" s="44"/>
      <c r="H329" s="89"/>
      <c r="I329" s="88"/>
      <c r="J329" s="47" t="str">
        <f t="shared" si="74"/>
        <v/>
      </c>
      <c r="K329" s="47" t="str">
        <f t="shared" si="72"/>
        <v/>
      </c>
      <c r="L329" s="47" t="str">
        <f t="shared" si="73"/>
        <v/>
      </c>
      <c r="M329" s="47" t="str">
        <f>IF($J329&lt;&gt;"",IF(いんふぉ・EnneSmart利用開始申込書!$B$48="希望しない","",IF(TRIM(F329)="","未記入",T329)),IF(TRIM(F329)="","","☓"))</f>
        <v/>
      </c>
      <c r="N329" s="46"/>
      <c r="O329" s="46">
        <f t="shared" si="75"/>
        <v>0</v>
      </c>
      <c r="P329" s="46">
        <f t="shared" si="76"/>
        <v>0</v>
      </c>
      <c r="Q329" s="46">
        <f t="shared" si="77"/>
        <v>0</v>
      </c>
      <c r="R329" s="46">
        <f t="shared" si="78"/>
        <v>0</v>
      </c>
      <c r="S329" s="35" t="str">
        <f t="shared" si="79"/>
        <v>☓</v>
      </c>
      <c r="T329" s="35" t="str">
        <f t="shared" si="80"/>
        <v>☓</v>
      </c>
      <c r="U329" s="14">
        <f t="shared" si="85"/>
        <v>0</v>
      </c>
      <c r="V329" s="8">
        <f t="shared" si="81"/>
        <v>0</v>
      </c>
      <c r="W329" s="8">
        <f t="shared" si="82"/>
        <v>0</v>
      </c>
      <c r="X329" s="8">
        <f t="shared" si="83"/>
        <v>0</v>
      </c>
      <c r="Y329" s="8">
        <f t="shared" si="84"/>
        <v>0</v>
      </c>
    </row>
    <row r="330" spans="1:25" ht="14.25">
      <c r="A330" s="39">
        <v>347</v>
      </c>
      <c r="B330" s="62"/>
      <c r="C330" s="44"/>
      <c r="D330" s="44"/>
      <c r="E330" s="17"/>
      <c r="F330" s="60"/>
      <c r="G330" s="44"/>
      <c r="H330" s="89"/>
      <c r="I330" s="88"/>
      <c r="J330" s="47" t="str">
        <f t="shared" si="74"/>
        <v/>
      </c>
      <c r="K330" s="47" t="str">
        <f t="shared" si="72"/>
        <v/>
      </c>
      <c r="L330" s="47" t="str">
        <f t="shared" si="73"/>
        <v/>
      </c>
      <c r="M330" s="47" t="str">
        <f>IF($J330&lt;&gt;"",IF(いんふぉ・EnneSmart利用開始申込書!$B$48="希望しない","",IF(TRIM(F330)="","未記入",T330)),IF(TRIM(F330)="","","☓"))</f>
        <v/>
      </c>
      <c r="N330" s="46"/>
      <c r="O330" s="46">
        <f t="shared" si="75"/>
        <v>0</v>
      </c>
      <c r="P330" s="46">
        <f t="shared" si="76"/>
        <v>0</v>
      </c>
      <c r="Q330" s="46">
        <f t="shared" si="77"/>
        <v>0</v>
      </c>
      <c r="R330" s="46">
        <f t="shared" si="78"/>
        <v>0</v>
      </c>
      <c r="S330" s="35" t="str">
        <f t="shared" si="79"/>
        <v>☓</v>
      </c>
      <c r="T330" s="35" t="str">
        <f t="shared" si="80"/>
        <v>☓</v>
      </c>
      <c r="U330" s="14">
        <f t="shared" si="85"/>
        <v>0</v>
      </c>
      <c r="V330" s="8">
        <f t="shared" si="81"/>
        <v>0</v>
      </c>
      <c r="W330" s="8">
        <f t="shared" si="82"/>
        <v>0</v>
      </c>
      <c r="X330" s="8">
        <f t="shared" si="83"/>
        <v>0</v>
      </c>
      <c r="Y330" s="8">
        <f t="shared" si="84"/>
        <v>0</v>
      </c>
    </row>
    <row r="331" spans="1:25" ht="14.25">
      <c r="A331" s="39">
        <v>348</v>
      </c>
      <c r="B331" s="62"/>
      <c r="C331" s="44"/>
      <c r="D331" s="44"/>
      <c r="E331" s="17"/>
      <c r="F331" s="60"/>
      <c r="G331" s="44"/>
      <c r="H331" s="89"/>
      <c r="I331" s="88"/>
      <c r="J331" s="47" t="str">
        <f t="shared" si="74"/>
        <v/>
      </c>
      <c r="K331" s="47" t="str">
        <f t="shared" si="72"/>
        <v/>
      </c>
      <c r="L331" s="47" t="str">
        <f t="shared" si="73"/>
        <v/>
      </c>
      <c r="M331" s="47" t="str">
        <f>IF($J331&lt;&gt;"",IF(いんふぉ・EnneSmart利用開始申込書!$B$48="希望しない","",IF(TRIM(F331)="","未記入",T331)),IF(TRIM(F331)="","","☓"))</f>
        <v/>
      </c>
      <c r="N331" s="46"/>
      <c r="O331" s="46">
        <f t="shared" si="75"/>
        <v>0</v>
      </c>
      <c r="P331" s="46">
        <f t="shared" si="76"/>
        <v>0</v>
      </c>
      <c r="Q331" s="46">
        <f t="shared" si="77"/>
        <v>0</v>
      </c>
      <c r="R331" s="46">
        <f t="shared" si="78"/>
        <v>0</v>
      </c>
      <c r="S331" s="35" t="str">
        <f t="shared" si="79"/>
        <v>☓</v>
      </c>
      <c r="T331" s="35" t="str">
        <f t="shared" si="80"/>
        <v>☓</v>
      </c>
      <c r="U331" s="14">
        <f t="shared" si="85"/>
        <v>0</v>
      </c>
      <c r="V331" s="8">
        <f t="shared" si="81"/>
        <v>0</v>
      </c>
      <c r="W331" s="8">
        <f t="shared" si="82"/>
        <v>0</v>
      </c>
      <c r="X331" s="8">
        <f t="shared" si="83"/>
        <v>0</v>
      </c>
      <c r="Y331" s="8">
        <f t="shared" si="84"/>
        <v>0</v>
      </c>
    </row>
    <row r="332" spans="1:25" ht="14.25">
      <c r="A332" s="39">
        <v>349</v>
      </c>
      <c r="B332" s="62"/>
      <c r="C332" s="44"/>
      <c r="D332" s="44"/>
      <c r="E332" s="17"/>
      <c r="F332" s="60"/>
      <c r="G332" s="44"/>
      <c r="H332" s="89"/>
      <c r="I332" s="88"/>
      <c r="J332" s="47" t="str">
        <f t="shared" si="74"/>
        <v/>
      </c>
      <c r="K332" s="47" t="str">
        <f t="shared" si="72"/>
        <v/>
      </c>
      <c r="L332" s="47" t="str">
        <f t="shared" si="73"/>
        <v/>
      </c>
      <c r="M332" s="47" t="str">
        <f>IF($J332&lt;&gt;"",IF(いんふぉ・EnneSmart利用開始申込書!$B$48="希望しない","",IF(TRIM(F332)="","未記入",T332)),IF(TRIM(F332)="","","☓"))</f>
        <v/>
      </c>
      <c r="N332" s="46"/>
      <c r="O332" s="46">
        <f t="shared" si="75"/>
        <v>0</v>
      </c>
      <c r="P332" s="46">
        <f t="shared" si="76"/>
        <v>0</v>
      </c>
      <c r="Q332" s="46">
        <f t="shared" si="77"/>
        <v>0</v>
      </c>
      <c r="R332" s="46">
        <f t="shared" si="78"/>
        <v>0</v>
      </c>
      <c r="S332" s="35" t="str">
        <f t="shared" si="79"/>
        <v>☓</v>
      </c>
      <c r="T332" s="35" t="str">
        <f t="shared" si="80"/>
        <v>☓</v>
      </c>
      <c r="U332" s="14">
        <f t="shared" si="85"/>
        <v>0</v>
      </c>
      <c r="V332" s="8">
        <f t="shared" si="81"/>
        <v>0</v>
      </c>
      <c r="W332" s="8">
        <f t="shared" si="82"/>
        <v>0</v>
      </c>
      <c r="X332" s="8">
        <f t="shared" si="83"/>
        <v>0</v>
      </c>
      <c r="Y332" s="8">
        <f t="shared" si="84"/>
        <v>0</v>
      </c>
    </row>
    <row r="333" spans="1:25" ht="14.25">
      <c r="A333" s="39">
        <v>350</v>
      </c>
      <c r="B333" s="62"/>
      <c r="C333" s="44"/>
      <c r="D333" s="44"/>
      <c r="E333" s="17"/>
      <c r="F333" s="60"/>
      <c r="G333" s="44"/>
      <c r="H333" s="89"/>
      <c r="I333" s="88"/>
      <c r="J333" s="47" t="str">
        <f t="shared" si="74"/>
        <v/>
      </c>
      <c r="K333" s="47" t="str">
        <f t="shared" si="72"/>
        <v/>
      </c>
      <c r="L333" s="47" t="str">
        <f t="shared" si="73"/>
        <v/>
      </c>
      <c r="M333" s="47" t="str">
        <f>IF($J333&lt;&gt;"",IF(いんふぉ・EnneSmart利用開始申込書!$B$48="希望しない","",IF(TRIM(F333)="","未記入",T333)),IF(TRIM(F333)="","","☓"))</f>
        <v/>
      </c>
      <c r="N333" s="46"/>
      <c r="O333" s="46">
        <f t="shared" si="75"/>
        <v>0</v>
      </c>
      <c r="P333" s="46">
        <f t="shared" si="76"/>
        <v>0</v>
      </c>
      <c r="Q333" s="46">
        <f t="shared" si="77"/>
        <v>0</v>
      </c>
      <c r="R333" s="46">
        <f t="shared" si="78"/>
        <v>0</v>
      </c>
      <c r="S333" s="35" t="str">
        <f t="shared" si="79"/>
        <v>☓</v>
      </c>
      <c r="T333" s="35" t="str">
        <f t="shared" si="80"/>
        <v>☓</v>
      </c>
      <c r="U333" s="14">
        <f t="shared" si="85"/>
        <v>0</v>
      </c>
      <c r="V333" s="8">
        <f t="shared" si="81"/>
        <v>0</v>
      </c>
      <c r="W333" s="8">
        <f t="shared" si="82"/>
        <v>0</v>
      </c>
      <c r="X333" s="8">
        <f t="shared" si="83"/>
        <v>0</v>
      </c>
      <c r="Y333" s="8">
        <f t="shared" si="84"/>
        <v>0</v>
      </c>
    </row>
    <row r="334" spans="1:25" ht="14.25">
      <c r="A334" s="39">
        <v>351</v>
      </c>
      <c r="B334" s="62"/>
      <c r="C334" s="44"/>
      <c r="D334" s="44"/>
      <c r="E334" s="17"/>
      <c r="F334" s="60"/>
      <c r="G334" s="44"/>
      <c r="H334" s="89"/>
      <c r="I334" s="88"/>
      <c r="J334" s="47" t="str">
        <f t="shared" si="74"/>
        <v/>
      </c>
      <c r="K334" s="47" t="str">
        <f t="shared" si="72"/>
        <v/>
      </c>
      <c r="L334" s="47" t="str">
        <f t="shared" si="73"/>
        <v/>
      </c>
      <c r="M334" s="47" t="str">
        <f>IF($J334&lt;&gt;"",IF(いんふぉ・EnneSmart利用開始申込書!$B$48="希望しない","",IF(TRIM(F334)="","未記入",T334)),IF(TRIM(F334)="","","☓"))</f>
        <v/>
      </c>
      <c r="N334" s="46"/>
      <c r="O334" s="46">
        <f t="shared" si="75"/>
        <v>0</v>
      </c>
      <c r="P334" s="46">
        <f t="shared" si="76"/>
        <v>0</v>
      </c>
      <c r="Q334" s="46">
        <f t="shared" si="77"/>
        <v>0</v>
      </c>
      <c r="R334" s="46">
        <f t="shared" si="78"/>
        <v>0</v>
      </c>
      <c r="S334" s="35" t="str">
        <f t="shared" si="79"/>
        <v>☓</v>
      </c>
      <c r="T334" s="35" t="str">
        <f t="shared" si="80"/>
        <v>☓</v>
      </c>
      <c r="U334" s="14">
        <f t="shared" si="85"/>
        <v>0</v>
      </c>
      <c r="V334" s="8">
        <f t="shared" si="81"/>
        <v>0</v>
      </c>
      <c r="W334" s="8">
        <f t="shared" si="82"/>
        <v>0</v>
      </c>
      <c r="X334" s="8">
        <f t="shared" si="83"/>
        <v>0</v>
      </c>
      <c r="Y334" s="8">
        <f t="shared" si="84"/>
        <v>0</v>
      </c>
    </row>
    <row r="335" spans="1:25" ht="14.25">
      <c r="A335" s="39">
        <v>352</v>
      </c>
      <c r="B335" s="62"/>
      <c r="C335" s="44"/>
      <c r="D335" s="44"/>
      <c r="E335" s="17"/>
      <c r="F335" s="60"/>
      <c r="G335" s="44"/>
      <c r="H335" s="89"/>
      <c r="I335" s="88"/>
      <c r="J335" s="47" t="str">
        <f t="shared" si="74"/>
        <v/>
      </c>
      <c r="K335" s="47" t="str">
        <f t="shared" si="72"/>
        <v/>
      </c>
      <c r="L335" s="47" t="str">
        <f t="shared" si="73"/>
        <v/>
      </c>
      <c r="M335" s="47" t="str">
        <f>IF($J335&lt;&gt;"",IF(いんふぉ・EnneSmart利用開始申込書!$B$48="希望しない","",IF(TRIM(F335)="","未記入",T335)),IF(TRIM(F335)="","","☓"))</f>
        <v/>
      </c>
      <c r="N335" s="46"/>
      <c r="O335" s="46">
        <f t="shared" si="75"/>
        <v>0</v>
      </c>
      <c r="P335" s="46">
        <f t="shared" si="76"/>
        <v>0</v>
      </c>
      <c r="Q335" s="46">
        <f t="shared" si="77"/>
        <v>0</v>
      </c>
      <c r="R335" s="46">
        <f t="shared" si="78"/>
        <v>0</v>
      </c>
      <c r="S335" s="35" t="str">
        <f t="shared" si="79"/>
        <v>☓</v>
      </c>
      <c r="T335" s="35" t="str">
        <f t="shared" si="80"/>
        <v>☓</v>
      </c>
      <c r="U335" s="14">
        <f t="shared" si="85"/>
        <v>0</v>
      </c>
      <c r="V335" s="8">
        <f t="shared" si="81"/>
        <v>0</v>
      </c>
      <c r="W335" s="8">
        <f t="shared" si="82"/>
        <v>0</v>
      </c>
      <c r="X335" s="8">
        <f t="shared" si="83"/>
        <v>0</v>
      </c>
      <c r="Y335" s="8">
        <f t="shared" si="84"/>
        <v>0</v>
      </c>
    </row>
    <row r="336" spans="1:25" ht="14.25">
      <c r="A336" s="39">
        <v>353</v>
      </c>
      <c r="B336" s="62"/>
      <c r="C336" s="44"/>
      <c r="D336" s="44"/>
      <c r="E336" s="17"/>
      <c r="F336" s="60"/>
      <c r="G336" s="44"/>
      <c r="H336" s="89"/>
      <c r="I336" s="88"/>
      <c r="J336" s="47" t="str">
        <f t="shared" si="74"/>
        <v/>
      </c>
      <c r="K336" s="47" t="str">
        <f t="shared" si="72"/>
        <v/>
      </c>
      <c r="L336" s="47" t="str">
        <f t="shared" si="73"/>
        <v/>
      </c>
      <c r="M336" s="47" t="str">
        <f>IF($J336&lt;&gt;"",IF(いんふぉ・EnneSmart利用開始申込書!$B$48="希望しない","",IF(TRIM(F336)="","未記入",T336)),IF(TRIM(F336)="","","☓"))</f>
        <v/>
      </c>
      <c r="N336" s="46"/>
      <c r="O336" s="46">
        <f t="shared" si="75"/>
        <v>0</v>
      </c>
      <c r="P336" s="46">
        <f t="shared" si="76"/>
        <v>0</v>
      </c>
      <c r="Q336" s="46">
        <f t="shared" si="77"/>
        <v>0</v>
      </c>
      <c r="R336" s="46">
        <f t="shared" si="78"/>
        <v>0</v>
      </c>
      <c r="S336" s="35" t="str">
        <f t="shared" si="79"/>
        <v>☓</v>
      </c>
      <c r="T336" s="35" t="str">
        <f t="shared" si="80"/>
        <v>☓</v>
      </c>
      <c r="U336" s="14">
        <f t="shared" si="85"/>
        <v>0</v>
      </c>
      <c r="V336" s="8">
        <f t="shared" si="81"/>
        <v>0</v>
      </c>
      <c r="W336" s="8">
        <f t="shared" si="82"/>
        <v>0</v>
      </c>
      <c r="X336" s="8">
        <f t="shared" si="83"/>
        <v>0</v>
      </c>
      <c r="Y336" s="8">
        <f t="shared" si="84"/>
        <v>0</v>
      </c>
    </row>
    <row r="337" spans="1:25" ht="14.25">
      <c r="A337" s="39">
        <v>354</v>
      </c>
      <c r="B337" s="62"/>
      <c r="C337" s="44"/>
      <c r="D337" s="44"/>
      <c r="E337" s="17"/>
      <c r="F337" s="60"/>
      <c r="G337" s="44"/>
      <c r="H337" s="89"/>
      <c r="I337" s="88"/>
      <c r="J337" s="47" t="str">
        <f t="shared" si="74"/>
        <v/>
      </c>
      <c r="K337" s="47" t="str">
        <f t="shared" si="72"/>
        <v/>
      </c>
      <c r="L337" s="47" t="str">
        <f t="shared" si="73"/>
        <v/>
      </c>
      <c r="M337" s="47" t="str">
        <f>IF($J337&lt;&gt;"",IF(いんふぉ・EnneSmart利用開始申込書!$B$48="希望しない","",IF(TRIM(F337)="","未記入",T337)),IF(TRIM(F337)="","","☓"))</f>
        <v/>
      </c>
      <c r="N337" s="46"/>
      <c r="O337" s="46">
        <f t="shared" si="75"/>
        <v>0</v>
      </c>
      <c r="P337" s="46">
        <f t="shared" si="76"/>
        <v>0</v>
      </c>
      <c r="Q337" s="46">
        <f t="shared" si="77"/>
        <v>0</v>
      </c>
      <c r="R337" s="46">
        <f t="shared" si="78"/>
        <v>0</v>
      </c>
      <c r="S337" s="35" t="str">
        <f t="shared" si="79"/>
        <v>☓</v>
      </c>
      <c r="T337" s="35" t="str">
        <f t="shared" si="80"/>
        <v>☓</v>
      </c>
      <c r="U337" s="14">
        <f t="shared" si="85"/>
        <v>0</v>
      </c>
      <c r="V337" s="8">
        <f t="shared" si="81"/>
        <v>0</v>
      </c>
      <c r="W337" s="8">
        <f t="shared" si="82"/>
        <v>0</v>
      </c>
      <c r="X337" s="8">
        <f t="shared" si="83"/>
        <v>0</v>
      </c>
      <c r="Y337" s="8">
        <f t="shared" si="84"/>
        <v>0</v>
      </c>
    </row>
    <row r="338" spans="1:25" ht="14.25">
      <c r="A338" s="39">
        <v>355</v>
      </c>
      <c r="B338" s="62"/>
      <c r="C338" s="44"/>
      <c r="D338" s="44"/>
      <c r="E338" s="17"/>
      <c r="F338" s="60"/>
      <c r="G338" s="44"/>
      <c r="H338" s="89"/>
      <c r="I338" s="88"/>
      <c r="J338" s="47" t="str">
        <f t="shared" si="74"/>
        <v/>
      </c>
      <c r="K338" s="47" t="str">
        <f t="shared" si="72"/>
        <v/>
      </c>
      <c r="L338" s="47" t="str">
        <f t="shared" si="73"/>
        <v/>
      </c>
      <c r="M338" s="47" t="str">
        <f>IF($J338&lt;&gt;"",IF(いんふぉ・EnneSmart利用開始申込書!$B$48="希望しない","",IF(TRIM(F338)="","未記入",T338)),IF(TRIM(F338)="","","☓"))</f>
        <v/>
      </c>
      <c r="N338" s="46"/>
      <c r="O338" s="46">
        <f t="shared" si="75"/>
        <v>0</v>
      </c>
      <c r="P338" s="46">
        <f t="shared" si="76"/>
        <v>0</v>
      </c>
      <c r="Q338" s="46">
        <f t="shared" si="77"/>
        <v>0</v>
      </c>
      <c r="R338" s="46">
        <f t="shared" si="78"/>
        <v>0</v>
      </c>
      <c r="S338" s="35" t="str">
        <f t="shared" si="79"/>
        <v>☓</v>
      </c>
      <c r="T338" s="35" t="str">
        <f t="shared" si="80"/>
        <v>☓</v>
      </c>
      <c r="U338" s="14">
        <f t="shared" si="85"/>
        <v>0</v>
      </c>
      <c r="V338" s="8">
        <f t="shared" si="81"/>
        <v>0</v>
      </c>
      <c r="W338" s="8">
        <f t="shared" si="82"/>
        <v>0</v>
      </c>
      <c r="X338" s="8">
        <f t="shared" si="83"/>
        <v>0</v>
      </c>
      <c r="Y338" s="8">
        <f t="shared" si="84"/>
        <v>0</v>
      </c>
    </row>
    <row r="339" spans="1:25" ht="14.25">
      <c r="A339" s="39">
        <v>356</v>
      </c>
      <c r="B339" s="62"/>
      <c r="C339" s="44"/>
      <c r="D339" s="44"/>
      <c r="E339" s="17"/>
      <c r="F339" s="60"/>
      <c r="G339" s="44"/>
      <c r="H339" s="89"/>
      <c r="I339" s="88"/>
      <c r="J339" s="47" t="str">
        <f t="shared" si="74"/>
        <v/>
      </c>
      <c r="K339" s="47" t="str">
        <f t="shared" si="72"/>
        <v/>
      </c>
      <c r="L339" s="47" t="str">
        <f t="shared" si="73"/>
        <v/>
      </c>
      <c r="M339" s="47" t="str">
        <f>IF($J339&lt;&gt;"",IF(いんふぉ・EnneSmart利用開始申込書!$B$48="希望しない","",IF(TRIM(F339)="","未記入",T339)),IF(TRIM(F339)="","","☓"))</f>
        <v/>
      </c>
      <c r="N339" s="46"/>
      <c r="O339" s="46">
        <f t="shared" si="75"/>
        <v>0</v>
      </c>
      <c r="P339" s="46">
        <f t="shared" si="76"/>
        <v>0</v>
      </c>
      <c r="Q339" s="46">
        <f t="shared" si="77"/>
        <v>0</v>
      </c>
      <c r="R339" s="46">
        <f t="shared" si="78"/>
        <v>0</v>
      </c>
      <c r="S339" s="35" t="str">
        <f t="shared" si="79"/>
        <v>☓</v>
      </c>
      <c r="T339" s="35" t="str">
        <f t="shared" si="80"/>
        <v>☓</v>
      </c>
      <c r="U339" s="14">
        <f t="shared" si="85"/>
        <v>0</v>
      </c>
      <c r="V339" s="8">
        <f t="shared" si="81"/>
        <v>0</v>
      </c>
      <c r="W339" s="8">
        <f t="shared" si="82"/>
        <v>0</v>
      </c>
      <c r="X339" s="8">
        <f t="shared" si="83"/>
        <v>0</v>
      </c>
      <c r="Y339" s="8">
        <f t="shared" si="84"/>
        <v>0</v>
      </c>
    </row>
    <row r="340" spans="1:25" ht="14.25">
      <c r="A340" s="39">
        <v>357</v>
      </c>
      <c r="B340" s="62"/>
      <c r="C340" s="44"/>
      <c r="D340" s="44"/>
      <c r="E340" s="17"/>
      <c r="F340" s="60"/>
      <c r="G340" s="44"/>
      <c r="H340" s="89"/>
      <c r="I340" s="88"/>
      <c r="J340" s="47" t="str">
        <f t="shared" si="74"/>
        <v/>
      </c>
      <c r="K340" s="47" t="str">
        <f t="shared" si="72"/>
        <v/>
      </c>
      <c r="L340" s="47" t="str">
        <f t="shared" si="73"/>
        <v/>
      </c>
      <c r="M340" s="47" t="str">
        <f>IF($J340&lt;&gt;"",IF(いんふぉ・EnneSmart利用開始申込書!$B$48="希望しない","",IF(TRIM(F340)="","未記入",T340)),IF(TRIM(F340)="","","☓"))</f>
        <v/>
      </c>
      <c r="N340" s="46"/>
      <c r="O340" s="46">
        <f t="shared" si="75"/>
        <v>0</v>
      </c>
      <c r="P340" s="46">
        <f t="shared" si="76"/>
        <v>0</v>
      </c>
      <c r="Q340" s="46">
        <f t="shared" si="77"/>
        <v>0</v>
      </c>
      <c r="R340" s="46">
        <f t="shared" si="78"/>
        <v>0</v>
      </c>
      <c r="S340" s="35" t="str">
        <f t="shared" si="79"/>
        <v>☓</v>
      </c>
      <c r="T340" s="35" t="str">
        <f t="shared" si="80"/>
        <v>☓</v>
      </c>
      <c r="U340" s="14">
        <f t="shared" si="85"/>
        <v>0</v>
      </c>
      <c r="V340" s="8">
        <f t="shared" si="81"/>
        <v>0</v>
      </c>
      <c r="W340" s="8">
        <f t="shared" si="82"/>
        <v>0</v>
      </c>
      <c r="X340" s="8">
        <f t="shared" si="83"/>
        <v>0</v>
      </c>
      <c r="Y340" s="8">
        <f t="shared" si="84"/>
        <v>0</v>
      </c>
    </row>
    <row r="341" spans="1:25" ht="14.25">
      <c r="A341" s="39">
        <v>358</v>
      </c>
      <c r="B341" s="62"/>
      <c r="C341" s="44"/>
      <c r="D341" s="44"/>
      <c r="E341" s="17"/>
      <c r="F341" s="60"/>
      <c r="G341" s="44"/>
      <c r="H341" s="89"/>
      <c r="I341" s="88"/>
      <c r="J341" s="47" t="str">
        <f t="shared" si="74"/>
        <v/>
      </c>
      <c r="K341" s="47" t="str">
        <f t="shared" si="72"/>
        <v/>
      </c>
      <c r="L341" s="47" t="str">
        <f t="shared" si="73"/>
        <v/>
      </c>
      <c r="M341" s="47" t="str">
        <f>IF($J341&lt;&gt;"",IF(いんふぉ・EnneSmart利用開始申込書!$B$48="希望しない","",IF(TRIM(F341)="","未記入",T341)),IF(TRIM(F341)="","","☓"))</f>
        <v/>
      </c>
      <c r="N341" s="46"/>
      <c r="O341" s="46">
        <f t="shared" si="75"/>
        <v>0</v>
      </c>
      <c r="P341" s="46">
        <f t="shared" si="76"/>
        <v>0</v>
      </c>
      <c r="Q341" s="46">
        <f t="shared" si="77"/>
        <v>0</v>
      </c>
      <c r="R341" s="46">
        <f t="shared" si="78"/>
        <v>0</v>
      </c>
      <c r="S341" s="35" t="str">
        <f t="shared" si="79"/>
        <v>☓</v>
      </c>
      <c r="T341" s="35" t="str">
        <f t="shared" si="80"/>
        <v>☓</v>
      </c>
      <c r="U341" s="14">
        <f t="shared" si="85"/>
        <v>0</v>
      </c>
      <c r="V341" s="8">
        <f t="shared" si="81"/>
        <v>0</v>
      </c>
      <c r="W341" s="8">
        <f t="shared" si="82"/>
        <v>0</v>
      </c>
      <c r="X341" s="8">
        <f t="shared" si="83"/>
        <v>0</v>
      </c>
      <c r="Y341" s="8">
        <f t="shared" si="84"/>
        <v>0</v>
      </c>
    </row>
    <row r="342" spans="1:25" ht="14.25">
      <c r="A342" s="39">
        <v>359</v>
      </c>
      <c r="B342" s="62"/>
      <c r="C342" s="44"/>
      <c r="D342" s="44"/>
      <c r="E342" s="17"/>
      <c r="F342" s="60"/>
      <c r="G342" s="44"/>
      <c r="H342" s="89"/>
      <c r="I342" s="88"/>
      <c r="J342" s="47" t="str">
        <f t="shared" si="74"/>
        <v/>
      </c>
      <c r="K342" s="47" t="str">
        <f t="shared" si="72"/>
        <v/>
      </c>
      <c r="L342" s="47" t="str">
        <f t="shared" si="73"/>
        <v/>
      </c>
      <c r="M342" s="47" t="str">
        <f>IF($J342&lt;&gt;"",IF(いんふぉ・EnneSmart利用開始申込書!$B$48="希望しない","",IF(TRIM(F342)="","未記入",T342)),IF(TRIM(F342)="","","☓"))</f>
        <v/>
      </c>
      <c r="N342" s="46"/>
      <c r="O342" s="46">
        <f t="shared" si="75"/>
        <v>0</v>
      </c>
      <c r="P342" s="46">
        <f t="shared" si="76"/>
        <v>0</v>
      </c>
      <c r="Q342" s="46">
        <f t="shared" si="77"/>
        <v>0</v>
      </c>
      <c r="R342" s="46">
        <f t="shared" si="78"/>
        <v>0</v>
      </c>
      <c r="S342" s="35" t="str">
        <f t="shared" si="79"/>
        <v>☓</v>
      </c>
      <c r="T342" s="35" t="str">
        <f t="shared" si="80"/>
        <v>☓</v>
      </c>
      <c r="U342" s="14">
        <f t="shared" si="85"/>
        <v>0</v>
      </c>
      <c r="V342" s="8">
        <f t="shared" si="81"/>
        <v>0</v>
      </c>
      <c r="W342" s="8">
        <f t="shared" si="82"/>
        <v>0</v>
      </c>
      <c r="X342" s="8">
        <f t="shared" si="83"/>
        <v>0</v>
      </c>
      <c r="Y342" s="8">
        <f t="shared" si="84"/>
        <v>0</v>
      </c>
    </row>
    <row r="343" spans="1:25" ht="14.25">
      <c r="A343" s="39">
        <v>360</v>
      </c>
      <c r="B343" s="62"/>
      <c r="C343" s="44"/>
      <c r="D343" s="44"/>
      <c r="E343" s="17"/>
      <c r="F343" s="60"/>
      <c r="G343" s="44"/>
      <c r="H343" s="89"/>
      <c r="I343" s="88"/>
      <c r="J343" s="47" t="str">
        <f t="shared" si="74"/>
        <v/>
      </c>
      <c r="K343" s="47" t="str">
        <f t="shared" si="72"/>
        <v/>
      </c>
      <c r="L343" s="47" t="str">
        <f t="shared" si="73"/>
        <v/>
      </c>
      <c r="M343" s="47" t="str">
        <f>IF($J343&lt;&gt;"",IF(いんふぉ・EnneSmart利用開始申込書!$B$48="希望しない","",IF(TRIM(F343)="","未記入",T343)),IF(TRIM(F343)="","","☓"))</f>
        <v/>
      </c>
      <c r="N343" s="46"/>
      <c r="O343" s="46">
        <f t="shared" si="75"/>
        <v>0</v>
      </c>
      <c r="P343" s="46">
        <f t="shared" si="76"/>
        <v>0</v>
      </c>
      <c r="Q343" s="46">
        <f t="shared" si="77"/>
        <v>0</v>
      </c>
      <c r="R343" s="46">
        <f t="shared" si="78"/>
        <v>0</v>
      </c>
      <c r="S343" s="35" t="str">
        <f t="shared" si="79"/>
        <v>☓</v>
      </c>
      <c r="T343" s="35" t="str">
        <f t="shared" si="80"/>
        <v>☓</v>
      </c>
      <c r="U343" s="14">
        <f t="shared" si="85"/>
        <v>0</v>
      </c>
      <c r="V343" s="8">
        <f t="shared" si="81"/>
        <v>0</v>
      </c>
      <c r="W343" s="8">
        <f t="shared" si="82"/>
        <v>0</v>
      </c>
      <c r="X343" s="8">
        <f t="shared" si="83"/>
        <v>0</v>
      </c>
      <c r="Y343" s="8">
        <f t="shared" si="84"/>
        <v>0</v>
      </c>
    </row>
    <row r="344" spans="1:25" ht="14.25">
      <c r="A344" s="39">
        <v>361</v>
      </c>
      <c r="B344" s="62"/>
      <c r="C344" s="44"/>
      <c r="D344" s="44"/>
      <c r="E344" s="17"/>
      <c r="F344" s="60"/>
      <c r="G344" s="44"/>
      <c r="H344" s="89"/>
      <c r="I344" s="88"/>
      <c r="J344" s="47" t="str">
        <f t="shared" si="74"/>
        <v/>
      </c>
      <c r="K344" s="47" t="str">
        <f t="shared" si="72"/>
        <v/>
      </c>
      <c r="L344" s="47" t="str">
        <f t="shared" si="73"/>
        <v/>
      </c>
      <c r="M344" s="47" t="str">
        <f>IF($J344&lt;&gt;"",IF(いんふぉ・EnneSmart利用開始申込書!$B$48="希望しない","",IF(TRIM(F344)="","未記入",T344)),IF(TRIM(F344)="","","☓"))</f>
        <v/>
      </c>
      <c r="N344" s="46"/>
      <c r="O344" s="46">
        <f t="shared" si="75"/>
        <v>0</v>
      </c>
      <c r="P344" s="46">
        <f t="shared" si="76"/>
        <v>0</v>
      </c>
      <c r="Q344" s="46">
        <f t="shared" si="77"/>
        <v>0</v>
      </c>
      <c r="R344" s="46">
        <f t="shared" si="78"/>
        <v>0</v>
      </c>
      <c r="S344" s="35" t="str">
        <f t="shared" si="79"/>
        <v>☓</v>
      </c>
      <c r="T344" s="35" t="str">
        <f t="shared" si="80"/>
        <v>☓</v>
      </c>
      <c r="U344" s="14">
        <f t="shared" si="85"/>
        <v>0</v>
      </c>
      <c r="V344" s="8">
        <f t="shared" si="81"/>
        <v>0</v>
      </c>
      <c r="W344" s="8">
        <f t="shared" si="82"/>
        <v>0</v>
      </c>
      <c r="X344" s="8">
        <f t="shared" si="83"/>
        <v>0</v>
      </c>
      <c r="Y344" s="8">
        <f t="shared" si="84"/>
        <v>0</v>
      </c>
    </row>
    <row r="345" spans="1:25" ht="14.25">
      <c r="A345" s="39">
        <v>362</v>
      </c>
      <c r="B345" s="62"/>
      <c r="C345" s="44"/>
      <c r="D345" s="44"/>
      <c r="E345" s="17"/>
      <c r="F345" s="60"/>
      <c r="G345" s="44"/>
      <c r="H345" s="89"/>
      <c r="I345" s="88"/>
      <c r="J345" s="47" t="str">
        <f t="shared" si="74"/>
        <v/>
      </c>
      <c r="K345" s="47" t="str">
        <f t="shared" si="72"/>
        <v/>
      </c>
      <c r="L345" s="47" t="str">
        <f t="shared" si="73"/>
        <v/>
      </c>
      <c r="M345" s="47" t="str">
        <f>IF($J345&lt;&gt;"",IF(いんふぉ・EnneSmart利用開始申込書!$B$48="希望しない","",IF(TRIM(F345)="","未記入",T345)),IF(TRIM(F345)="","","☓"))</f>
        <v/>
      </c>
      <c r="N345" s="46"/>
      <c r="O345" s="46">
        <f t="shared" si="75"/>
        <v>0</v>
      </c>
      <c r="P345" s="46">
        <f t="shared" si="76"/>
        <v>0</v>
      </c>
      <c r="Q345" s="46">
        <f t="shared" si="77"/>
        <v>0</v>
      </c>
      <c r="R345" s="46">
        <f t="shared" si="78"/>
        <v>0</v>
      </c>
      <c r="S345" s="35" t="str">
        <f t="shared" si="79"/>
        <v>☓</v>
      </c>
      <c r="T345" s="35" t="str">
        <f t="shared" si="80"/>
        <v>☓</v>
      </c>
      <c r="U345" s="14">
        <f t="shared" si="85"/>
        <v>0</v>
      </c>
      <c r="V345" s="8">
        <f t="shared" si="81"/>
        <v>0</v>
      </c>
      <c r="W345" s="8">
        <f t="shared" si="82"/>
        <v>0</v>
      </c>
      <c r="X345" s="8">
        <f t="shared" si="83"/>
        <v>0</v>
      </c>
      <c r="Y345" s="8">
        <f t="shared" si="84"/>
        <v>0</v>
      </c>
    </row>
    <row r="346" spans="1:25" ht="14.25">
      <c r="A346" s="39">
        <v>363</v>
      </c>
      <c r="B346" s="62"/>
      <c r="C346" s="44"/>
      <c r="D346" s="44"/>
      <c r="E346" s="17"/>
      <c r="F346" s="60"/>
      <c r="G346" s="44"/>
      <c r="H346" s="89"/>
      <c r="I346" s="88"/>
      <c r="J346" s="47" t="str">
        <f t="shared" si="74"/>
        <v/>
      </c>
      <c r="K346" s="47" t="str">
        <f t="shared" si="72"/>
        <v/>
      </c>
      <c r="L346" s="47" t="str">
        <f t="shared" si="73"/>
        <v/>
      </c>
      <c r="M346" s="47" t="str">
        <f>IF($J346&lt;&gt;"",IF(いんふぉ・EnneSmart利用開始申込書!$B$48="希望しない","",IF(TRIM(F346)="","未記入",T346)),IF(TRIM(F346)="","","☓"))</f>
        <v/>
      </c>
      <c r="N346" s="46"/>
      <c r="O346" s="46">
        <f t="shared" si="75"/>
        <v>0</v>
      </c>
      <c r="P346" s="46">
        <f t="shared" si="76"/>
        <v>0</v>
      </c>
      <c r="Q346" s="46">
        <f t="shared" si="77"/>
        <v>0</v>
      </c>
      <c r="R346" s="46">
        <f t="shared" si="78"/>
        <v>0</v>
      </c>
      <c r="S346" s="35" t="str">
        <f t="shared" si="79"/>
        <v>☓</v>
      </c>
      <c r="T346" s="35" t="str">
        <f t="shared" si="80"/>
        <v>☓</v>
      </c>
      <c r="U346" s="14">
        <f t="shared" si="85"/>
        <v>0</v>
      </c>
      <c r="V346" s="8">
        <f t="shared" si="81"/>
        <v>0</v>
      </c>
      <c r="W346" s="8">
        <f t="shared" si="82"/>
        <v>0</v>
      </c>
      <c r="X346" s="8">
        <f t="shared" si="83"/>
        <v>0</v>
      </c>
      <c r="Y346" s="8">
        <f t="shared" si="84"/>
        <v>0</v>
      </c>
    </row>
    <row r="347" spans="1:25" ht="14.25">
      <c r="A347" s="39">
        <v>364</v>
      </c>
      <c r="B347" s="62"/>
      <c r="C347" s="44"/>
      <c r="D347" s="44"/>
      <c r="E347" s="17"/>
      <c r="F347" s="60"/>
      <c r="G347" s="44"/>
      <c r="H347" s="89"/>
      <c r="I347" s="88"/>
      <c r="J347" s="47" t="str">
        <f t="shared" si="74"/>
        <v/>
      </c>
      <c r="K347" s="47" t="str">
        <f t="shared" si="72"/>
        <v/>
      </c>
      <c r="L347" s="47" t="str">
        <f t="shared" si="73"/>
        <v/>
      </c>
      <c r="M347" s="47" t="str">
        <f>IF($J347&lt;&gt;"",IF(いんふぉ・EnneSmart利用開始申込書!$B$48="希望しない","",IF(TRIM(F347)="","未記入",T347)),IF(TRIM(F347)="","","☓"))</f>
        <v/>
      </c>
      <c r="N347" s="46"/>
      <c r="O347" s="46">
        <f t="shared" si="75"/>
        <v>0</v>
      </c>
      <c r="P347" s="46">
        <f t="shared" si="76"/>
        <v>0</v>
      </c>
      <c r="Q347" s="46">
        <f t="shared" si="77"/>
        <v>0</v>
      </c>
      <c r="R347" s="46">
        <f t="shared" si="78"/>
        <v>0</v>
      </c>
      <c r="S347" s="35" t="str">
        <f t="shared" si="79"/>
        <v>☓</v>
      </c>
      <c r="T347" s="35" t="str">
        <f t="shared" si="80"/>
        <v>☓</v>
      </c>
      <c r="U347" s="14">
        <f t="shared" si="85"/>
        <v>0</v>
      </c>
      <c r="V347" s="8">
        <f t="shared" si="81"/>
        <v>0</v>
      </c>
      <c r="W347" s="8">
        <f t="shared" si="82"/>
        <v>0</v>
      </c>
      <c r="X347" s="8">
        <f t="shared" si="83"/>
        <v>0</v>
      </c>
      <c r="Y347" s="8">
        <f t="shared" si="84"/>
        <v>0</v>
      </c>
    </row>
    <row r="348" spans="1:25" ht="14.25">
      <c r="A348" s="39">
        <v>365</v>
      </c>
      <c r="B348" s="62"/>
      <c r="C348" s="44"/>
      <c r="D348" s="44"/>
      <c r="E348" s="17"/>
      <c r="F348" s="60"/>
      <c r="G348" s="44"/>
      <c r="H348" s="89"/>
      <c r="I348" s="88"/>
      <c r="J348" s="47" t="str">
        <f t="shared" si="74"/>
        <v/>
      </c>
      <c r="K348" s="47" t="str">
        <f t="shared" si="72"/>
        <v/>
      </c>
      <c r="L348" s="47" t="str">
        <f t="shared" si="73"/>
        <v/>
      </c>
      <c r="M348" s="47" t="str">
        <f>IF($J348&lt;&gt;"",IF(いんふぉ・EnneSmart利用開始申込書!$B$48="希望しない","",IF(TRIM(F348)="","未記入",T348)),IF(TRIM(F348)="","","☓"))</f>
        <v/>
      </c>
      <c r="N348" s="46"/>
      <c r="O348" s="46">
        <f t="shared" si="75"/>
        <v>0</v>
      </c>
      <c r="P348" s="46">
        <f t="shared" si="76"/>
        <v>0</v>
      </c>
      <c r="Q348" s="46">
        <f t="shared" si="77"/>
        <v>0</v>
      </c>
      <c r="R348" s="46">
        <f t="shared" si="78"/>
        <v>0</v>
      </c>
      <c r="S348" s="35" t="str">
        <f t="shared" si="79"/>
        <v>☓</v>
      </c>
      <c r="T348" s="35" t="str">
        <f t="shared" si="80"/>
        <v>☓</v>
      </c>
      <c r="U348" s="14">
        <f t="shared" si="85"/>
        <v>0</v>
      </c>
      <c r="V348" s="8">
        <f t="shared" si="81"/>
        <v>0</v>
      </c>
      <c r="W348" s="8">
        <f t="shared" si="82"/>
        <v>0</v>
      </c>
      <c r="X348" s="8">
        <f t="shared" si="83"/>
        <v>0</v>
      </c>
      <c r="Y348" s="8">
        <f t="shared" si="84"/>
        <v>0</v>
      </c>
    </row>
    <row r="349" spans="1:25" ht="14.25">
      <c r="A349" s="39">
        <v>366</v>
      </c>
      <c r="B349" s="62"/>
      <c r="C349" s="44"/>
      <c r="D349" s="44"/>
      <c r="E349" s="17"/>
      <c r="F349" s="60"/>
      <c r="G349" s="44"/>
      <c r="H349" s="89"/>
      <c r="I349" s="88"/>
      <c r="J349" s="47" t="str">
        <f t="shared" si="74"/>
        <v/>
      </c>
      <c r="K349" s="47" t="str">
        <f t="shared" si="72"/>
        <v/>
      </c>
      <c r="L349" s="47" t="str">
        <f t="shared" si="73"/>
        <v/>
      </c>
      <c r="M349" s="47" t="str">
        <f>IF($J349&lt;&gt;"",IF(いんふぉ・EnneSmart利用開始申込書!$B$48="希望しない","",IF(TRIM(F349)="","未記入",T349)),IF(TRIM(F349)="","","☓"))</f>
        <v/>
      </c>
      <c r="N349" s="46"/>
      <c r="O349" s="46">
        <f t="shared" si="75"/>
        <v>0</v>
      </c>
      <c r="P349" s="46">
        <f t="shared" si="76"/>
        <v>0</v>
      </c>
      <c r="Q349" s="46">
        <f t="shared" si="77"/>
        <v>0</v>
      </c>
      <c r="R349" s="46">
        <f t="shared" si="78"/>
        <v>0</v>
      </c>
      <c r="S349" s="35" t="str">
        <f t="shared" si="79"/>
        <v>☓</v>
      </c>
      <c r="T349" s="35" t="str">
        <f t="shared" si="80"/>
        <v>☓</v>
      </c>
      <c r="U349" s="14">
        <f t="shared" si="85"/>
        <v>0</v>
      </c>
      <c r="V349" s="8">
        <f t="shared" si="81"/>
        <v>0</v>
      </c>
      <c r="W349" s="8">
        <f t="shared" si="82"/>
        <v>0</v>
      </c>
      <c r="X349" s="8">
        <f t="shared" si="83"/>
        <v>0</v>
      </c>
      <c r="Y349" s="8">
        <f t="shared" si="84"/>
        <v>0</v>
      </c>
    </row>
    <row r="350" spans="1:25" ht="14.25">
      <c r="A350" s="39">
        <v>367</v>
      </c>
      <c r="B350" s="62"/>
      <c r="C350" s="44"/>
      <c r="D350" s="44"/>
      <c r="E350" s="17"/>
      <c r="F350" s="60"/>
      <c r="G350" s="44"/>
      <c r="H350" s="89"/>
      <c r="I350" s="88"/>
      <c r="J350" s="47" t="str">
        <f t="shared" si="74"/>
        <v/>
      </c>
      <c r="K350" s="47" t="str">
        <f t="shared" si="72"/>
        <v/>
      </c>
      <c r="L350" s="47" t="str">
        <f t="shared" si="73"/>
        <v/>
      </c>
      <c r="M350" s="47" t="str">
        <f>IF($J350&lt;&gt;"",IF(いんふぉ・EnneSmart利用開始申込書!$B$48="希望しない","",IF(TRIM(F350)="","未記入",T350)),IF(TRIM(F350)="","","☓"))</f>
        <v/>
      </c>
      <c r="N350" s="46"/>
      <c r="O350" s="46">
        <f t="shared" si="75"/>
        <v>0</v>
      </c>
      <c r="P350" s="46">
        <f t="shared" si="76"/>
        <v>0</v>
      </c>
      <c r="Q350" s="46">
        <f t="shared" si="77"/>
        <v>0</v>
      </c>
      <c r="R350" s="46">
        <f t="shared" si="78"/>
        <v>0</v>
      </c>
      <c r="S350" s="35" t="str">
        <f t="shared" si="79"/>
        <v>☓</v>
      </c>
      <c r="T350" s="35" t="str">
        <f t="shared" si="80"/>
        <v>☓</v>
      </c>
      <c r="U350" s="14">
        <f t="shared" si="85"/>
        <v>0</v>
      </c>
      <c r="V350" s="8">
        <f t="shared" si="81"/>
        <v>0</v>
      </c>
      <c r="W350" s="8">
        <f t="shared" si="82"/>
        <v>0</v>
      </c>
      <c r="X350" s="8">
        <f t="shared" si="83"/>
        <v>0</v>
      </c>
      <c r="Y350" s="8">
        <f t="shared" si="84"/>
        <v>0</v>
      </c>
    </row>
    <row r="351" spans="1:25" ht="14.25">
      <c r="A351" s="39">
        <v>368</v>
      </c>
      <c r="B351" s="62"/>
      <c r="C351" s="44"/>
      <c r="D351" s="44"/>
      <c r="E351" s="17"/>
      <c r="F351" s="60"/>
      <c r="G351" s="44"/>
      <c r="H351" s="89"/>
      <c r="I351" s="88"/>
      <c r="J351" s="47" t="str">
        <f t="shared" si="74"/>
        <v/>
      </c>
      <c r="K351" s="47" t="str">
        <f t="shared" si="72"/>
        <v/>
      </c>
      <c r="L351" s="47" t="str">
        <f t="shared" si="73"/>
        <v/>
      </c>
      <c r="M351" s="47" t="str">
        <f>IF($J351&lt;&gt;"",IF(いんふぉ・EnneSmart利用開始申込書!$B$48="希望しない","",IF(TRIM(F351)="","未記入",T351)),IF(TRIM(F351)="","","☓"))</f>
        <v/>
      </c>
      <c r="N351" s="46"/>
      <c r="O351" s="46">
        <f t="shared" si="75"/>
        <v>0</v>
      </c>
      <c r="P351" s="46">
        <f t="shared" si="76"/>
        <v>0</v>
      </c>
      <c r="Q351" s="46">
        <f t="shared" si="77"/>
        <v>0</v>
      </c>
      <c r="R351" s="46">
        <f t="shared" si="78"/>
        <v>0</v>
      </c>
      <c r="S351" s="35" t="str">
        <f t="shared" si="79"/>
        <v>☓</v>
      </c>
      <c r="T351" s="35" t="str">
        <f t="shared" si="80"/>
        <v>☓</v>
      </c>
      <c r="U351" s="14">
        <f t="shared" si="85"/>
        <v>0</v>
      </c>
      <c r="V351" s="8">
        <f t="shared" si="81"/>
        <v>0</v>
      </c>
      <c r="W351" s="8">
        <f t="shared" si="82"/>
        <v>0</v>
      </c>
      <c r="X351" s="8">
        <f t="shared" si="83"/>
        <v>0</v>
      </c>
      <c r="Y351" s="8">
        <f t="shared" si="84"/>
        <v>0</v>
      </c>
    </row>
    <row r="352" spans="1:25" ht="14.25">
      <c r="A352" s="39">
        <v>369</v>
      </c>
      <c r="B352" s="62"/>
      <c r="C352" s="44"/>
      <c r="D352" s="44"/>
      <c r="E352" s="17"/>
      <c r="F352" s="60"/>
      <c r="G352" s="44"/>
      <c r="H352" s="89"/>
      <c r="I352" s="88"/>
      <c r="J352" s="47" t="str">
        <f t="shared" si="74"/>
        <v/>
      </c>
      <c r="K352" s="47" t="str">
        <f t="shared" si="72"/>
        <v/>
      </c>
      <c r="L352" s="47" t="str">
        <f t="shared" si="73"/>
        <v/>
      </c>
      <c r="M352" s="47" t="str">
        <f>IF($J352&lt;&gt;"",IF(いんふぉ・EnneSmart利用開始申込書!$B$48="希望しない","",IF(TRIM(F352)="","未記入",T352)),IF(TRIM(F352)="","","☓"))</f>
        <v/>
      </c>
      <c r="N352" s="46"/>
      <c r="O352" s="46">
        <f t="shared" si="75"/>
        <v>0</v>
      </c>
      <c r="P352" s="46">
        <f t="shared" si="76"/>
        <v>0</v>
      </c>
      <c r="Q352" s="46">
        <f t="shared" si="77"/>
        <v>0</v>
      </c>
      <c r="R352" s="46">
        <f t="shared" si="78"/>
        <v>0</v>
      </c>
      <c r="S352" s="35" t="str">
        <f t="shared" si="79"/>
        <v>☓</v>
      </c>
      <c r="T352" s="35" t="str">
        <f t="shared" si="80"/>
        <v>☓</v>
      </c>
      <c r="U352" s="14">
        <f t="shared" si="85"/>
        <v>0</v>
      </c>
      <c r="V352" s="8">
        <f t="shared" si="81"/>
        <v>0</v>
      </c>
      <c r="W352" s="8">
        <f t="shared" si="82"/>
        <v>0</v>
      </c>
      <c r="X352" s="8">
        <f t="shared" si="83"/>
        <v>0</v>
      </c>
      <c r="Y352" s="8">
        <f t="shared" si="84"/>
        <v>0</v>
      </c>
    </row>
    <row r="353" spans="1:25" ht="14.25">
      <c r="A353" s="39">
        <v>370</v>
      </c>
      <c r="B353" s="62"/>
      <c r="C353" s="44"/>
      <c r="D353" s="44"/>
      <c r="E353" s="17"/>
      <c r="F353" s="60"/>
      <c r="G353" s="44"/>
      <c r="H353" s="89"/>
      <c r="I353" s="88"/>
      <c r="J353" s="47" t="str">
        <f t="shared" si="74"/>
        <v/>
      </c>
      <c r="K353" s="47" t="str">
        <f t="shared" si="72"/>
        <v/>
      </c>
      <c r="L353" s="47" t="str">
        <f t="shared" si="73"/>
        <v/>
      </c>
      <c r="M353" s="47" t="str">
        <f>IF($J353&lt;&gt;"",IF(いんふぉ・EnneSmart利用開始申込書!$B$48="希望しない","",IF(TRIM(F353)="","未記入",T353)),IF(TRIM(F353)="","","☓"))</f>
        <v/>
      </c>
      <c r="N353" s="46"/>
      <c r="O353" s="46">
        <f t="shared" si="75"/>
        <v>0</v>
      </c>
      <c r="P353" s="46">
        <f t="shared" si="76"/>
        <v>0</v>
      </c>
      <c r="Q353" s="46">
        <f t="shared" si="77"/>
        <v>0</v>
      </c>
      <c r="R353" s="46">
        <f t="shared" si="78"/>
        <v>0</v>
      </c>
      <c r="S353" s="35" t="str">
        <f t="shared" si="79"/>
        <v>☓</v>
      </c>
      <c r="T353" s="35" t="str">
        <f t="shared" si="80"/>
        <v>☓</v>
      </c>
      <c r="U353" s="14">
        <f t="shared" si="85"/>
        <v>0</v>
      </c>
      <c r="V353" s="8">
        <f t="shared" si="81"/>
        <v>0</v>
      </c>
      <c r="W353" s="8">
        <f t="shared" si="82"/>
        <v>0</v>
      </c>
      <c r="X353" s="8">
        <f t="shared" si="83"/>
        <v>0</v>
      </c>
      <c r="Y353" s="8">
        <f t="shared" si="84"/>
        <v>0</v>
      </c>
    </row>
    <row r="354" spans="1:25" ht="14.25">
      <c r="A354" s="39">
        <v>371</v>
      </c>
      <c r="B354" s="62"/>
      <c r="C354" s="44"/>
      <c r="D354" s="44"/>
      <c r="E354" s="17"/>
      <c r="F354" s="60"/>
      <c r="G354" s="44"/>
      <c r="H354" s="89"/>
      <c r="I354" s="88"/>
      <c r="J354" s="47" t="str">
        <f t="shared" si="74"/>
        <v/>
      </c>
      <c r="K354" s="47" t="str">
        <f t="shared" si="72"/>
        <v/>
      </c>
      <c r="L354" s="47" t="str">
        <f t="shared" si="73"/>
        <v/>
      </c>
      <c r="M354" s="47" t="str">
        <f>IF($J354&lt;&gt;"",IF(いんふぉ・EnneSmart利用開始申込書!$B$48="希望しない","",IF(TRIM(F354)="","未記入",T354)),IF(TRIM(F354)="","","☓"))</f>
        <v/>
      </c>
      <c r="N354" s="46"/>
      <c r="O354" s="46">
        <f t="shared" si="75"/>
        <v>0</v>
      </c>
      <c r="P354" s="46">
        <f t="shared" si="76"/>
        <v>0</v>
      </c>
      <c r="Q354" s="46">
        <f t="shared" si="77"/>
        <v>0</v>
      </c>
      <c r="R354" s="46">
        <f t="shared" si="78"/>
        <v>0</v>
      </c>
      <c r="S354" s="35" t="str">
        <f t="shared" si="79"/>
        <v>☓</v>
      </c>
      <c r="T354" s="35" t="str">
        <f t="shared" si="80"/>
        <v>☓</v>
      </c>
      <c r="U354" s="14">
        <f t="shared" si="85"/>
        <v>0</v>
      </c>
      <c r="V354" s="8">
        <f t="shared" si="81"/>
        <v>0</v>
      </c>
      <c r="W354" s="8">
        <f t="shared" si="82"/>
        <v>0</v>
      </c>
      <c r="X354" s="8">
        <f t="shared" si="83"/>
        <v>0</v>
      </c>
      <c r="Y354" s="8">
        <f t="shared" si="84"/>
        <v>0</v>
      </c>
    </row>
    <row r="355" spans="1:25" ht="14.25">
      <c r="A355" s="39">
        <v>372</v>
      </c>
      <c r="B355" s="62"/>
      <c r="C355" s="44"/>
      <c r="D355" s="44"/>
      <c r="E355" s="17"/>
      <c r="F355" s="60"/>
      <c r="G355" s="44"/>
      <c r="H355" s="89"/>
      <c r="I355" s="88"/>
      <c r="J355" s="47" t="str">
        <f t="shared" si="74"/>
        <v/>
      </c>
      <c r="K355" s="47" t="str">
        <f t="shared" si="72"/>
        <v/>
      </c>
      <c r="L355" s="47" t="str">
        <f t="shared" si="73"/>
        <v/>
      </c>
      <c r="M355" s="47" t="str">
        <f>IF($J355&lt;&gt;"",IF(いんふぉ・EnneSmart利用開始申込書!$B$48="希望しない","",IF(TRIM(F355)="","未記入",T355)),IF(TRIM(F355)="","","☓"))</f>
        <v/>
      </c>
      <c r="N355" s="46"/>
      <c r="O355" s="46">
        <f t="shared" si="75"/>
        <v>0</v>
      </c>
      <c r="P355" s="46">
        <f t="shared" si="76"/>
        <v>0</v>
      </c>
      <c r="Q355" s="46">
        <f t="shared" si="77"/>
        <v>0</v>
      </c>
      <c r="R355" s="46">
        <f t="shared" si="78"/>
        <v>0</v>
      </c>
      <c r="S355" s="35" t="str">
        <f t="shared" si="79"/>
        <v>☓</v>
      </c>
      <c r="T355" s="35" t="str">
        <f t="shared" si="80"/>
        <v>☓</v>
      </c>
      <c r="U355" s="14">
        <f t="shared" si="85"/>
        <v>0</v>
      </c>
      <c r="V355" s="8">
        <f t="shared" si="81"/>
        <v>0</v>
      </c>
      <c r="W355" s="8">
        <f t="shared" si="82"/>
        <v>0</v>
      </c>
      <c r="X355" s="8">
        <f t="shared" si="83"/>
        <v>0</v>
      </c>
      <c r="Y355" s="8">
        <f t="shared" si="84"/>
        <v>0</v>
      </c>
    </row>
    <row r="356" spans="1:25" ht="14.25">
      <c r="A356" s="39">
        <v>373</v>
      </c>
      <c r="B356" s="62"/>
      <c r="C356" s="44"/>
      <c r="D356" s="44"/>
      <c r="E356" s="17"/>
      <c r="F356" s="60"/>
      <c r="G356" s="44"/>
      <c r="H356" s="89"/>
      <c r="I356" s="88"/>
      <c r="J356" s="47" t="str">
        <f t="shared" si="74"/>
        <v/>
      </c>
      <c r="K356" s="47" t="str">
        <f t="shared" si="72"/>
        <v/>
      </c>
      <c r="L356" s="47" t="str">
        <f t="shared" si="73"/>
        <v/>
      </c>
      <c r="M356" s="47" t="str">
        <f>IF($J356&lt;&gt;"",IF(いんふぉ・EnneSmart利用開始申込書!$B$48="希望しない","",IF(TRIM(F356)="","未記入",T356)),IF(TRIM(F356)="","","☓"))</f>
        <v/>
      </c>
      <c r="N356" s="46"/>
      <c r="O356" s="46">
        <f t="shared" si="75"/>
        <v>0</v>
      </c>
      <c r="P356" s="46">
        <f t="shared" si="76"/>
        <v>0</v>
      </c>
      <c r="Q356" s="46">
        <f t="shared" si="77"/>
        <v>0</v>
      </c>
      <c r="R356" s="46">
        <f t="shared" si="78"/>
        <v>0</v>
      </c>
      <c r="S356" s="35" t="str">
        <f t="shared" si="79"/>
        <v>☓</v>
      </c>
      <c r="T356" s="35" t="str">
        <f t="shared" si="80"/>
        <v>☓</v>
      </c>
      <c r="U356" s="14">
        <f t="shared" si="85"/>
        <v>0</v>
      </c>
      <c r="V356" s="8">
        <f t="shared" si="81"/>
        <v>0</v>
      </c>
      <c r="W356" s="8">
        <f t="shared" si="82"/>
        <v>0</v>
      </c>
      <c r="X356" s="8">
        <f t="shared" si="83"/>
        <v>0</v>
      </c>
      <c r="Y356" s="8">
        <f t="shared" si="84"/>
        <v>0</v>
      </c>
    </row>
    <row r="357" spans="1:25" ht="14.25">
      <c r="A357" s="39">
        <v>374</v>
      </c>
      <c r="B357" s="62"/>
      <c r="C357" s="44"/>
      <c r="D357" s="44"/>
      <c r="E357" s="17"/>
      <c r="F357" s="60"/>
      <c r="G357" s="44"/>
      <c r="H357" s="89"/>
      <c r="I357" s="88"/>
      <c r="J357" s="47" t="str">
        <f t="shared" si="74"/>
        <v/>
      </c>
      <c r="K357" s="47" t="str">
        <f t="shared" si="72"/>
        <v/>
      </c>
      <c r="L357" s="47" t="str">
        <f t="shared" si="73"/>
        <v/>
      </c>
      <c r="M357" s="47" t="str">
        <f>IF($J357&lt;&gt;"",IF(いんふぉ・EnneSmart利用開始申込書!$B$48="希望しない","",IF(TRIM(F357)="","未記入",T357)),IF(TRIM(F357)="","","☓"))</f>
        <v/>
      </c>
      <c r="N357" s="46"/>
      <c r="O357" s="46">
        <f t="shared" si="75"/>
        <v>0</v>
      </c>
      <c r="P357" s="46">
        <f t="shared" si="76"/>
        <v>0</v>
      </c>
      <c r="Q357" s="46">
        <f t="shared" si="77"/>
        <v>0</v>
      </c>
      <c r="R357" s="46">
        <f t="shared" si="78"/>
        <v>0</v>
      </c>
      <c r="S357" s="35" t="str">
        <f t="shared" si="79"/>
        <v>☓</v>
      </c>
      <c r="T357" s="35" t="str">
        <f t="shared" si="80"/>
        <v>☓</v>
      </c>
      <c r="U357" s="14">
        <f t="shared" si="85"/>
        <v>0</v>
      </c>
      <c r="V357" s="8">
        <f t="shared" si="81"/>
        <v>0</v>
      </c>
      <c r="W357" s="8">
        <f t="shared" si="82"/>
        <v>0</v>
      </c>
      <c r="X357" s="8">
        <f t="shared" si="83"/>
        <v>0</v>
      </c>
      <c r="Y357" s="8">
        <f t="shared" si="84"/>
        <v>0</v>
      </c>
    </row>
    <row r="358" spans="1:25" ht="14.25">
      <c r="A358" s="39">
        <v>375</v>
      </c>
      <c r="B358" s="62"/>
      <c r="C358" s="44"/>
      <c r="D358" s="44"/>
      <c r="E358" s="17"/>
      <c r="F358" s="60"/>
      <c r="G358" s="44"/>
      <c r="H358" s="89"/>
      <c r="I358" s="88"/>
      <c r="J358" s="47" t="str">
        <f t="shared" si="74"/>
        <v/>
      </c>
      <c r="K358" s="47" t="str">
        <f t="shared" si="72"/>
        <v/>
      </c>
      <c r="L358" s="47" t="str">
        <f t="shared" si="73"/>
        <v/>
      </c>
      <c r="M358" s="47" t="str">
        <f>IF($J358&lt;&gt;"",IF(いんふぉ・EnneSmart利用開始申込書!$B$48="希望しない","",IF(TRIM(F358)="","未記入",T358)),IF(TRIM(F358)="","","☓"))</f>
        <v/>
      </c>
      <c r="N358" s="46"/>
      <c r="O358" s="46">
        <f t="shared" si="75"/>
        <v>0</v>
      </c>
      <c r="P358" s="46">
        <f t="shared" si="76"/>
        <v>0</v>
      </c>
      <c r="Q358" s="46">
        <f t="shared" si="77"/>
        <v>0</v>
      </c>
      <c r="R358" s="46">
        <f t="shared" si="78"/>
        <v>0</v>
      </c>
      <c r="S358" s="35" t="str">
        <f t="shared" si="79"/>
        <v>☓</v>
      </c>
      <c r="T358" s="35" t="str">
        <f t="shared" si="80"/>
        <v>☓</v>
      </c>
      <c r="U358" s="14">
        <f t="shared" si="85"/>
        <v>0</v>
      </c>
      <c r="V358" s="8">
        <f t="shared" si="81"/>
        <v>0</v>
      </c>
      <c r="W358" s="8">
        <f t="shared" si="82"/>
        <v>0</v>
      </c>
      <c r="X358" s="8">
        <f t="shared" si="83"/>
        <v>0</v>
      </c>
      <c r="Y358" s="8">
        <f t="shared" si="84"/>
        <v>0</v>
      </c>
    </row>
    <row r="359" spans="1:25" ht="14.25">
      <c r="A359" s="39">
        <v>376</v>
      </c>
      <c r="B359" s="62"/>
      <c r="C359" s="44"/>
      <c r="D359" s="44"/>
      <c r="E359" s="17"/>
      <c r="F359" s="60"/>
      <c r="G359" s="44"/>
      <c r="H359" s="89"/>
      <c r="I359" s="88"/>
      <c r="J359" s="47" t="str">
        <f t="shared" si="74"/>
        <v/>
      </c>
      <c r="K359" s="47" t="str">
        <f t="shared" si="72"/>
        <v/>
      </c>
      <c r="L359" s="47" t="str">
        <f t="shared" si="73"/>
        <v/>
      </c>
      <c r="M359" s="47" t="str">
        <f>IF($J359&lt;&gt;"",IF(いんふぉ・EnneSmart利用開始申込書!$B$48="希望しない","",IF(TRIM(F359)="","未記入",T359)),IF(TRIM(F359)="","","☓"))</f>
        <v/>
      </c>
      <c r="N359" s="46"/>
      <c r="O359" s="46">
        <f t="shared" si="75"/>
        <v>0</v>
      </c>
      <c r="P359" s="46">
        <f t="shared" si="76"/>
        <v>0</v>
      </c>
      <c r="Q359" s="46">
        <f t="shared" si="77"/>
        <v>0</v>
      </c>
      <c r="R359" s="46">
        <f t="shared" si="78"/>
        <v>0</v>
      </c>
      <c r="S359" s="35" t="str">
        <f t="shared" si="79"/>
        <v>☓</v>
      </c>
      <c r="T359" s="35" t="str">
        <f t="shared" si="80"/>
        <v>☓</v>
      </c>
      <c r="U359" s="14">
        <f t="shared" si="85"/>
        <v>0</v>
      </c>
      <c r="V359" s="8">
        <f t="shared" si="81"/>
        <v>0</v>
      </c>
      <c r="W359" s="8">
        <f t="shared" si="82"/>
        <v>0</v>
      </c>
      <c r="X359" s="8">
        <f t="shared" si="83"/>
        <v>0</v>
      </c>
      <c r="Y359" s="8">
        <f t="shared" si="84"/>
        <v>0</v>
      </c>
    </row>
    <row r="360" spans="1:25" ht="14.25">
      <c r="A360" s="39">
        <v>377</v>
      </c>
      <c r="B360" s="62"/>
      <c r="C360" s="44"/>
      <c r="D360" s="44"/>
      <c r="E360" s="17"/>
      <c r="F360" s="60"/>
      <c r="G360" s="44"/>
      <c r="H360" s="89"/>
      <c r="I360" s="88"/>
      <c r="J360" s="47" t="str">
        <f t="shared" si="74"/>
        <v/>
      </c>
      <c r="K360" s="47" t="str">
        <f t="shared" si="72"/>
        <v/>
      </c>
      <c r="L360" s="47" t="str">
        <f t="shared" si="73"/>
        <v/>
      </c>
      <c r="M360" s="47" t="str">
        <f>IF($J360&lt;&gt;"",IF(いんふぉ・EnneSmart利用開始申込書!$B$48="希望しない","",IF(TRIM(F360)="","未記入",T360)),IF(TRIM(F360)="","","☓"))</f>
        <v/>
      </c>
      <c r="N360" s="46"/>
      <c r="O360" s="46">
        <f t="shared" si="75"/>
        <v>0</v>
      </c>
      <c r="P360" s="46">
        <f t="shared" si="76"/>
        <v>0</v>
      </c>
      <c r="Q360" s="46">
        <f t="shared" si="77"/>
        <v>0</v>
      </c>
      <c r="R360" s="46">
        <f t="shared" si="78"/>
        <v>0</v>
      </c>
      <c r="S360" s="35" t="str">
        <f t="shared" si="79"/>
        <v>☓</v>
      </c>
      <c r="T360" s="35" t="str">
        <f t="shared" si="80"/>
        <v>☓</v>
      </c>
      <c r="U360" s="14">
        <f t="shared" si="85"/>
        <v>0</v>
      </c>
      <c r="V360" s="8">
        <f t="shared" si="81"/>
        <v>0</v>
      </c>
      <c r="W360" s="8">
        <f t="shared" si="82"/>
        <v>0</v>
      </c>
      <c r="X360" s="8">
        <f t="shared" si="83"/>
        <v>0</v>
      </c>
      <c r="Y360" s="8">
        <f t="shared" si="84"/>
        <v>0</v>
      </c>
    </row>
    <row r="361" spans="1:25" ht="14.25">
      <c r="A361" s="39">
        <v>378</v>
      </c>
      <c r="B361" s="62"/>
      <c r="C361" s="44"/>
      <c r="D361" s="44"/>
      <c r="E361" s="17"/>
      <c r="F361" s="60"/>
      <c r="G361" s="44"/>
      <c r="H361" s="89"/>
      <c r="I361" s="88"/>
      <c r="J361" s="47" t="str">
        <f t="shared" si="74"/>
        <v/>
      </c>
      <c r="K361" s="47" t="str">
        <f t="shared" si="72"/>
        <v/>
      </c>
      <c r="L361" s="47" t="str">
        <f t="shared" si="73"/>
        <v/>
      </c>
      <c r="M361" s="47" t="str">
        <f>IF($J361&lt;&gt;"",IF(いんふぉ・EnneSmart利用開始申込書!$B$48="希望しない","",IF(TRIM(F361)="","未記入",T361)),IF(TRIM(F361)="","","☓"))</f>
        <v/>
      </c>
      <c r="N361" s="46"/>
      <c r="O361" s="46">
        <f t="shared" si="75"/>
        <v>0</v>
      </c>
      <c r="P361" s="46">
        <f t="shared" si="76"/>
        <v>0</v>
      </c>
      <c r="Q361" s="46">
        <f t="shared" si="77"/>
        <v>0</v>
      </c>
      <c r="R361" s="46">
        <f t="shared" si="78"/>
        <v>0</v>
      </c>
      <c r="S361" s="35" t="str">
        <f t="shared" si="79"/>
        <v>☓</v>
      </c>
      <c r="T361" s="35" t="str">
        <f t="shared" si="80"/>
        <v>☓</v>
      </c>
      <c r="U361" s="14">
        <f t="shared" si="85"/>
        <v>0</v>
      </c>
      <c r="V361" s="8">
        <f t="shared" si="81"/>
        <v>0</v>
      </c>
      <c r="W361" s="8">
        <f t="shared" si="82"/>
        <v>0</v>
      </c>
      <c r="X361" s="8">
        <f t="shared" si="83"/>
        <v>0</v>
      </c>
      <c r="Y361" s="8">
        <f t="shared" si="84"/>
        <v>0</v>
      </c>
    </row>
    <row r="362" spans="1:25" ht="14.25">
      <c r="A362" s="39">
        <v>379</v>
      </c>
      <c r="B362" s="62"/>
      <c r="C362" s="44"/>
      <c r="D362" s="44"/>
      <c r="E362" s="17"/>
      <c r="F362" s="60"/>
      <c r="G362" s="44"/>
      <c r="H362" s="89"/>
      <c r="I362" s="88"/>
      <c r="J362" s="47" t="str">
        <f t="shared" si="74"/>
        <v/>
      </c>
      <c r="K362" s="47" t="str">
        <f t="shared" si="72"/>
        <v/>
      </c>
      <c r="L362" s="47" t="str">
        <f t="shared" si="73"/>
        <v/>
      </c>
      <c r="M362" s="47" t="str">
        <f>IF($J362&lt;&gt;"",IF(いんふぉ・EnneSmart利用開始申込書!$B$48="希望しない","",IF(TRIM(F362)="","未記入",T362)),IF(TRIM(F362)="","","☓"))</f>
        <v/>
      </c>
      <c r="N362" s="46"/>
      <c r="O362" s="46">
        <f t="shared" si="75"/>
        <v>0</v>
      </c>
      <c r="P362" s="46">
        <f t="shared" si="76"/>
        <v>0</v>
      </c>
      <c r="Q362" s="46">
        <f t="shared" si="77"/>
        <v>0</v>
      </c>
      <c r="R362" s="46">
        <f t="shared" si="78"/>
        <v>0</v>
      </c>
      <c r="S362" s="35" t="str">
        <f t="shared" si="79"/>
        <v>☓</v>
      </c>
      <c r="T362" s="35" t="str">
        <f t="shared" si="80"/>
        <v>☓</v>
      </c>
      <c r="U362" s="14">
        <f t="shared" si="85"/>
        <v>0</v>
      </c>
      <c r="V362" s="8">
        <f t="shared" si="81"/>
        <v>0</v>
      </c>
      <c r="W362" s="8">
        <f t="shared" si="82"/>
        <v>0</v>
      </c>
      <c r="X362" s="8">
        <f t="shared" si="83"/>
        <v>0</v>
      </c>
      <c r="Y362" s="8">
        <f t="shared" si="84"/>
        <v>0</v>
      </c>
    </row>
    <row r="363" spans="1:25" ht="14.25">
      <c r="A363" s="39">
        <v>380</v>
      </c>
      <c r="B363" s="62"/>
      <c r="C363" s="44"/>
      <c r="D363" s="44"/>
      <c r="E363" s="17"/>
      <c r="F363" s="60"/>
      <c r="G363" s="44"/>
      <c r="H363" s="89"/>
      <c r="I363" s="88"/>
      <c r="J363" s="47" t="str">
        <f t="shared" si="74"/>
        <v/>
      </c>
      <c r="K363" s="47" t="str">
        <f t="shared" si="72"/>
        <v/>
      </c>
      <c r="L363" s="47" t="str">
        <f t="shared" si="73"/>
        <v/>
      </c>
      <c r="M363" s="47" t="str">
        <f>IF($J363&lt;&gt;"",IF(いんふぉ・EnneSmart利用開始申込書!$B$48="希望しない","",IF(TRIM(F363)="","未記入",T363)),IF(TRIM(F363)="","","☓"))</f>
        <v/>
      </c>
      <c r="N363" s="46"/>
      <c r="O363" s="46">
        <f t="shared" si="75"/>
        <v>0</v>
      </c>
      <c r="P363" s="46">
        <f t="shared" si="76"/>
        <v>0</v>
      </c>
      <c r="Q363" s="46">
        <f t="shared" si="77"/>
        <v>0</v>
      </c>
      <c r="R363" s="46">
        <f t="shared" si="78"/>
        <v>0</v>
      </c>
      <c r="S363" s="35" t="str">
        <f t="shared" si="79"/>
        <v>☓</v>
      </c>
      <c r="T363" s="35" t="str">
        <f t="shared" si="80"/>
        <v>☓</v>
      </c>
      <c r="U363" s="14">
        <f t="shared" si="85"/>
        <v>0</v>
      </c>
      <c r="V363" s="8">
        <f t="shared" si="81"/>
        <v>0</v>
      </c>
      <c r="W363" s="8">
        <f t="shared" si="82"/>
        <v>0</v>
      </c>
      <c r="X363" s="8">
        <f t="shared" si="83"/>
        <v>0</v>
      </c>
      <c r="Y363" s="8">
        <f t="shared" si="84"/>
        <v>0</v>
      </c>
    </row>
    <row r="364" spans="1:25" ht="14.25">
      <c r="A364" s="39">
        <v>381</v>
      </c>
      <c r="B364" s="62"/>
      <c r="C364" s="44"/>
      <c r="D364" s="44"/>
      <c r="E364" s="17"/>
      <c r="F364" s="60"/>
      <c r="G364" s="44"/>
      <c r="H364" s="89"/>
      <c r="I364" s="88"/>
      <c r="J364" s="47" t="str">
        <f t="shared" si="74"/>
        <v/>
      </c>
      <c r="K364" s="47" t="str">
        <f t="shared" si="72"/>
        <v/>
      </c>
      <c r="L364" s="47" t="str">
        <f t="shared" si="73"/>
        <v/>
      </c>
      <c r="M364" s="47" t="str">
        <f>IF($J364&lt;&gt;"",IF(いんふぉ・EnneSmart利用開始申込書!$B$48="希望しない","",IF(TRIM(F364)="","未記入",T364)),IF(TRIM(F364)="","","☓"))</f>
        <v/>
      </c>
      <c r="N364" s="46"/>
      <c r="O364" s="46">
        <f t="shared" si="75"/>
        <v>0</v>
      </c>
      <c r="P364" s="46">
        <f t="shared" si="76"/>
        <v>0</v>
      </c>
      <c r="Q364" s="46">
        <f t="shared" si="77"/>
        <v>0</v>
      </c>
      <c r="R364" s="46">
        <f t="shared" si="78"/>
        <v>0</v>
      </c>
      <c r="S364" s="35" t="str">
        <f t="shared" si="79"/>
        <v>☓</v>
      </c>
      <c r="T364" s="35" t="str">
        <f t="shared" si="80"/>
        <v>☓</v>
      </c>
      <c r="U364" s="14">
        <f t="shared" si="85"/>
        <v>0</v>
      </c>
      <c r="V364" s="8">
        <f t="shared" si="81"/>
        <v>0</v>
      </c>
      <c r="W364" s="8">
        <f t="shared" si="82"/>
        <v>0</v>
      </c>
      <c r="X364" s="8">
        <f t="shared" si="83"/>
        <v>0</v>
      </c>
      <c r="Y364" s="8">
        <f t="shared" si="84"/>
        <v>0</v>
      </c>
    </row>
    <row r="365" spans="1:25" ht="14.25">
      <c r="A365" s="39">
        <v>382</v>
      </c>
      <c r="B365" s="62"/>
      <c r="C365" s="44"/>
      <c r="D365" s="44"/>
      <c r="E365" s="17"/>
      <c r="F365" s="60"/>
      <c r="G365" s="44"/>
      <c r="H365" s="89"/>
      <c r="I365" s="88"/>
      <c r="J365" s="47" t="str">
        <f t="shared" si="74"/>
        <v/>
      </c>
      <c r="K365" s="47" t="str">
        <f t="shared" si="72"/>
        <v/>
      </c>
      <c r="L365" s="47" t="str">
        <f t="shared" si="73"/>
        <v/>
      </c>
      <c r="M365" s="47" t="str">
        <f>IF($J365&lt;&gt;"",IF(いんふぉ・EnneSmart利用開始申込書!$B$48="希望しない","",IF(TRIM(F365)="","未記入",T365)),IF(TRIM(F365)="","","☓"))</f>
        <v/>
      </c>
      <c r="N365" s="46"/>
      <c r="O365" s="46">
        <f t="shared" si="75"/>
        <v>0</v>
      </c>
      <c r="P365" s="46">
        <f t="shared" si="76"/>
        <v>0</v>
      </c>
      <c r="Q365" s="46">
        <f t="shared" si="77"/>
        <v>0</v>
      </c>
      <c r="R365" s="46">
        <f t="shared" si="78"/>
        <v>0</v>
      </c>
      <c r="S365" s="35" t="str">
        <f t="shared" si="79"/>
        <v>☓</v>
      </c>
      <c r="T365" s="35" t="str">
        <f t="shared" si="80"/>
        <v>☓</v>
      </c>
      <c r="U365" s="14">
        <f t="shared" si="85"/>
        <v>0</v>
      </c>
      <c r="V365" s="8">
        <f t="shared" si="81"/>
        <v>0</v>
      </c>
      <c r="W365" s="8">
        <f t="shared" si="82"/>
        <v>0</v>
      </c>
      <c r="X365" s="8">
        <f t="shared" si="83"/>
        <v>0</v>
      </c>
      <c r="Y365" s="8">
        <f t="shared" si="84"/>
        <v>0</v>
      </c>
    </row>
    <row r="366" spans="1:25" ht="14.25">
      <c r="A366" s="39">
        <v>383</v>
      </c>
      <c r="B366" s="62"/>
      <c r="C366" s="44"/>
      <c r="D366" s="44"/>
      <c r="E366" s="17"/>
      <c r="F366" s="60"/>
      <c r="G366" s="44"/>
      <c r="H366" s="89"/>
      <c r="I366" s="88"/>
      <c r="J366" s="47" t="str">
        <f t="shared" si="74"/>
        <v/>
      </c>
      <c r="K366" s="47" t="str">
        <f t="shared" si="72"/>
        <v/>
      </c>
      <c r="L366" s="47" t="str">
        <f t="shared" si="73"/>
        <v/>
      </c>
      <c r="M366" s="47" t="str">
        <f>IF($J366&lt;&gt;"",IF(いんふぉ・EnneSmart利用開始申込書!$B$48="希望しない","",IF(TRIM(F366)="","未記入",T366)),IF(TRIM(F366)="","","☓"))</f>
        <v/>
      </c>
      <c r="N366" s="46"/>
      <c r="O366" s="46">
        <f t="shared" si="75"/>
        <v>0</v>
      </c>
      <c r="P366" s="46">
        <f t="shared" si="76"/>
        <v>0</v>
      </c>
      <c r="Q366" s="46">
        <f t="shared" si="77"/>
        <v>0</v>
      </c>
      <c r="R366" s="46">
        <f t="shared" si="78"/>
        <v>0</v>
      </c>
      <c r="S366" s="35" t="str">
        <f t="shared" si="79"/>
        <v>☓</v>
      </c>
      <c r="T366" s="35" t="str">
        <f t="shared" si="80"/>
        <v>☓</v>
      </c>
      <c r="U366" s="14">
        <f t="shared" si="85"/>
        <v>0</v>
      </c>
      <c r="V366" s="8">
        <f t="shared" si="81"/>
        <v>0</v>
      </c>
      <c r="W366" s="8">
        <f t="shared" si="82"/>
        <v>0</v>
      </c>
      <c r="X366" s="8">
        <f t="shared" si="83"/>
        <v>0</v>
      </c>
      <c r="Y366" s="8">
        <f t="shared" si="84"/>
        <v>0</v>
      </c>
    </row>
    <row r="367" spans="1:25" ht="14.25">
      <c r="A367" s="39">
        <v>384</v>
      </c>
      <c r="B367" s="62"/>
      <c r="C367" s="44"/>
      <c r="D367" s="44"/>
      <c r="E367" s="17"/>
      <c r="F367" s="60"/>
      <c r="G367" s="44"/>
      <c r="H367" s="89"/>
      <c r="I367" s="88"/>
      <c r="J367" s="47" t="str">
        <f t="shared" si="74"/>
        <v/>
      </c>
      <c r="K367" s="47" t="str">
        <f t="shared" si="72"/>
        <v/>
      </c>
      <c r="L367" s="47" t="str">
        <f t="shared" si="73"/>
        <v/>
      </c>
      <c r="M367" s="47" t="str">
        <f>IF($J367&lt;&gt;"",IF(いんふぉ・EnneSmart利用開始申込書!$B$48="希望しない","",IF(TRIM(F367)="","未記入",T367)),IF(TRIM(F367)="","","☓"))</f>
        <v/>
      </c>
      <c r="N367" s="46"/>
      <c r="O367" s="46">
        <f t="shared" si="75"/>
        <v>0</v>
      </c>
      <c r="P367" s="46">
        <f t="shared" si="76"/>
        <v>0</v>
      </c>
      <c r="Q367" s="46">
        <f t="shared" si="77"/>
        <v>0</v>
      </c>
      <c r="R367" s="46">
        <f t="shared" si="78"/>
        <v>0</v>
      </c>
      <c r="S367" s="35" t="str">
        <f t="shared" si="79"/>
        <v>☓</v>
      </c>
      <c r="T367" s="35" t="str">
        <f t="shared" si="80"/>
        <v>☓</v>
      </c>
      <c r="U367" s="14">
        <f t="shared" si="85"/>
        <v>0</v>
      </c>
      <c r="V367" s="8">
        <f t="shared" si="81"/>
        <v>0</v>
      </c>
      <c r="W367" s="8">
        <f t="shared" si="82"/>
        <v>0</v>
      </c>
      <c r="X367" s="8">
        <f t="shared" si="83"/>
        <v>0</v>
      </c>
      <c r="Y367" s="8">
        <f t="shared" si="84"/>
        <v>0</v>
      </c>
    </row>
    <row r="368" spans="1:25" ht="14.25">
      <c r="A368" s="39">
        <v>385</v>
      </c>
      <c r="B368" s="62"/>
      <c r="C368" s="44"/>
      <c r="D368" s="44"/>
      <c r="E368" s="17"/>
      <c r="F368" s="60"/>
      <c r="G368" s="44"/>
      <c r="H368" s="89"/>
      <c r="I368" s="88"/>
      <c r="J368" s="47" t="str">
        <f t="shared" si="74"/>
        <v/>
      </c>
      <c r="K368" s="47" t="str">
        <f t="shared" si="72"/>
        <v/>
      </c>
      <c r="L368" s="47" t="str">
        <f t="shared" si="73"/>
        <v/>
      </c>
      <c r="M368" s="47" t="str">
        <f>IF($J368&lt;&gt;"",IF(いんふぉ・EnneSmart利用開始申込書!$B$48="希望しない","",IF(TRIM(F368)="","未記入",T368)),IF(TRIM(F368)="","","☓"))</f>
        <v/>
      </c>
      <c r="N368" s="46"/>
      <c r="O368" s="46">
        <f t="shared" si="75"/>
        <v>0</v>
      </c>
      <c r="P368" s="46">
        <f t="shared" si="76"/>
        <v>0</v>
      </c>
      <c r="Q368" s="46">
        <f t="shared" si="77"/>
        <v>0</v>
      </c>
      <c r="R368" s="46">
        <f t="shared" si="78"/>
        <v>0</v>
      </c>
      <c r="S368" s="35" t="str">
        <f t="shared" si="79"/>
        <v>☓</v>
      </c>
      <c r="T368" s="35" t="str">
        <f t="shared" si="80"/>
        <v>☓</v>
      </c>
      <c r="U368" s="14">
        <f t="shared" si="85"/>
        <v>0</v>
      </c>
      <c r="V368" s="8">
        <f t="shared" si="81"/>
        <v>0</v>
      </c>
      <c r="W368" s="8">
        <f t="shared" si="82"/>
        <v>0</v>
      </c>
      <c r="X368" s="8">
        <f t="shared" si="83"/>
        <v>0</v>
      </c>
      <c r="Y368" s="8">
        <f t="shared" si="84"/>
        <v>0</v>
      </c>
    </row>
    <row r="369" spans="1:25" ht="14.25">
      <c r="A369" s="39">
        <v>386</v>
      </c>
      <c r="B369" s="62"/>
      <c r="C369" s="44"/>
      <c r="D369" s="44"/>
      <c r="E369" s="17"/>
      <c r="F369" s="60"/>
      <c r="G369" s="44"/>
      <c r="H369" s="89"/>
      <c r="I369" s="88"/>
      <c r="J369" s="47" t="str">
        <f t="shared" si="74"/>
        <v/>
      </c>
      <c r="K369" s="47" t="str">
        <f t="shared" si="72"/>
        <v/>
      </c>
      <c r="L369" s="47" t="str">
        <f t="shared" si="73"/>
        <v/>
      </c>
      <c r="M369" s="47" t="str">
        <f>IF($J369&lt;&gt;"",IF(いんふぉ・EnneSmart利用開始申込書!$B$48="希望しない","",IF(TRIM(F369)="","未記入",T369)),IF(TRIM(F369)="","","☓"))</f>
        <v/>
      </c>
      <c r="N369" s="46"/>
      <c r="O369" s="46">
        <f t="shared" si="75"/>
        <v>0</v>
      </c>
      <c r="P369" s="46">
        <f t="shared" si="76"/>
        <v>0</v>
      </c>
      <c r="Q369" s="46">
        <f t="shared" si="77"/>
        <v>0</v>
      </c>
      <c r="R369" s="46">
        <f t="shared" si="78"/>
        <v>0</v>
      </c>
      <c r="S369" s="35" t="str">
        <f t="shared" si="79"/>
        <v>☓</v>
      </c>
      <c r="T369" s="35" t="str">
        <f t="shared" si="80"/>
        <v>☓</v>
      </c>
      <c r="U369" s="14">
        <f t="shared" si="85"/>
        <v>0</v>
      </c>
      <c r="V369" s="8">
        <f t="shared" si="81"/>
        <v>0</v>
      </c>
      <c r="W369" s="8">
        <f t="shared" si="82"/>
        <v>0</v>
      </c>
      <c r="X369" s="8">
        <f t="shared" si="83"/>
        <v>0</v>
      </c>
      <c r="Y369" s="8">
        <f t="shared" si="84"/>
        <v>0</v>
      </c>
    </row>
    <row r="370" spans="1:25" ht="14.25">
      <c r="A370" s="39">
        <v>387</v>
      </c>
      <c r="B370" s="62"/>
      <c r="C370" s="44"/>
      <c r="D370" s="44"/>
      <c r="E370" s="17"/>
      <c r="F370" s="60"/>
      <c r="G370" s="44"/>
      <c r="H370" s="89"/>
      <c r="I370" s="88"/>
      <c r="J370" s="47" t="str">
        <f t="shared" si="74"/>
        <v/>
      </c>
      <c r="K370" s="47" t="str">
        <f t="shared" si="72"/>
        <v/>
      </c>
      <c r="L370" s="47" t="str">
        <f t="shared" si="73"/>
        <v/>
      </c>
      <c r="M370" s="47" t="str">
        <f>IF($J370&lt;&gt;"",IF(いんふぉ・EnneSmart利用開始申込書!$B$48="希望しない","",IF(TRIM(F370)="","未記入",T370)),IF(TRIM(F370)="","","☓"))</f>
        <v/>
      </c>
      <c r="N370" s="46"/>
      <c r="O370" s="46">
        <f t="shared" si="75"/>
        <v>0</v>
      </c>
      <c r="P370" s="46">
        <f t="shared" si="76"/>
        <v>0</v>
      </c>
      <c r="Q370" s="46">
        <f t="shared" si="77"/>
        <v>0</v>
      </c>
      <c r="R370" s="46">
        <f t="shared" si="78"/>
        <v>0</v>
      </c>
      <c r="S370" s="35" t="str">
        <f t="shared" si="79"/>
        <v>☓</v>
      </c>
      <c r="T370" s="35" t="str">
        <f t="shared" si="80"/>
        <v>☓</v>
      </c>
      <c r="U370" s="14">
        <f t="shared" si="85"/>
        <v>0</v>
      </c>
      <c r="V370" s="8">
        <f t="shared" si="81"/>
        <v>0</v>
      </c>
      <c r="W370" s="8">
        <f t="shared" si="82"/>
        <v>0</v>
      </c>
      <c r="X370" s="8">
        <f t="shared" si="83"/>
        <v>0</v>
      </c>
      <c r="Y370" s="8">
        <f t="shared" si="84"/>
        <v>0</v>
      </c>
    </row>
    <row r="371" spans="1:25" ht="14.25">
      <c r="A371" s="39">
        <v>388</v>
      </c>
      <c r="B371" s="62"/>
      <c r="C371" s="44"/>
      <c r="D371" s="44"/>
      <c r="E371" s="17"/>
      <c r="F371" s="60"/>
      <c r="G371" s="44"/>
      <c r="H371" s="89"/>
      <c r="I371" s="88"/>
      <c r="J371" s="47" t="str">
        <f t="shared" si="74"/>
        <v/>
      </c>
      <c r="K371" s="47" t="str">
        <f t="shared" si="72"/>
        <v/>
      </c>
      <c r="L371" s="47" t="str">
        <f t="shared" si="73"/>
        <v/>
      </c>
      <c r="M371" s="47" t="str">
        <f>IF($J371&lt;&gt;"",IF(いんふぉ・EnneSmart利用開始申込書!$B$48="希望しない","",IF(TRIM(F371)="","未記入",T371)),IF(TRIM(F371)="","","☓"))</f>
        <v/>
      </c>
      <c r="N371" s="46"/>
      <c r="O371" s="46">
        <f t="shared" si="75"/>
        <v>0</v>
      </c>
      <c r="P371" s="46">
        <f t="shared" si="76"/>
        <v>0</v>
      </c>
      <c r="Q371" s="46">
        <f t="shared" si="77"/>
        <v>0</v>
      </c>
      <c r="R371" s="46">
        <f t="shared" si="78"/>
        <v>0</v>
      </c>
      <c r="S371" s="35" t="str">
        <f t="shared" si="79"/>
        <v>☓</v>
      </c>
      <c r="T371" s="35" t="str">
        <f t="shared" si="80"/>
        <v>☓</v>
      </c>
      <c r="U371" s="14">
        <f t="shared" si="85"/>
        <v>0</v>
      </c>
      <c r="V371" s="8">
        <f t="shared" si="81"/>
        <v>0</v>
      </c>
      <c r="W371" s="8">
        <f t="shared" si="82"/>
        <v>0</v>
      </c>
      <c r="X371" s="8">
        <f t="shared" si="83"/>
        <v>0</v>
      </c>
      <c r="Y371" s="8">
        <f t="shared" si="84"/>
        <v>0</v>
      </c>
    </row>
    <row r="372" spans="1:25" ht="14.25">
      <c r="A372" s="39">
        <v>389</v>
      </c>
      <c r="B372" s="62"/>
      <c r="C372" s="44"/>
      <c r="D372" s="44"/>
      <c r="E372" s="17"/>
      <c r="F372" s="60"/>
      <c r="G372" s="44"/>
      <c r="H372" s="89"/>
      <c r="I372" s="88"/>
      <c r="J372" s="47" t="str">
        <f t="shared" si="74"/>
        <v/>
      </c>
      <c r="K372" s="47" t="str">
        <f t="shared" si="72"/>
        <v/>
      </c>
      <c r="L372" s="47" t="str">
        <f t="shared" si="73"/>
        <v/>
      </c>
      <c r="M372" s="47" t="str">
        <f>IF($J372&lt;&gt;"",IF(いんふぉ・EnneSmart利用開始申込書!$B$48="希望しない","",IF(TRIM(F372)="","未記入",T372)),IF(TRIM(F372)="","","☓"))</f>
        <v/>
      </c>
      <c r="N372" s="46"/>
      <c r="O372" s="46">
        <f t="shared" si="75"/>
        <v>0</v>
      </c>
      <c r="P372" s="46">
        <f t="shared" si="76"/>
        <v>0</v>
      </c>
      <c r="Q372" s="46">
        <f t="shared" si="77"/>
        <v>0</v>
      </c>
      <c r="R372" s="46">
        <f t="shared" si="78"/>
        <v>0</v>
      </c>
      <c r="S372" s="35" t="str">
        <f t="shared" si="79"/>
        <v>☓</v>
      </c>
      <c r="T372" s="35" t="str">
        <f t="shared" si="80"/>
        <v>☓</v>
      </c>
      <c r="U372" s="14">
        <f t="shared" si="85"/>
        <v>0</v>
      </c>
      <c r="V372" s="8">
        <f t="shared" si="81"/>
        <v>0</v>
      </c>
      <c r="W372" s="8">
        <f t="shared" si="82"/>
        <v>0</v>
      </c>
      <c r="X372" s="8">
        <f t="shared" si="83"/>
        <v>0</v>
      </c>
      <c r="Y372" s="8">
        <f t="shared" si="84"/>
        <v>0</v>
      </c>
    </row>
    <row r="373" spans="1:25" ht="14.25">
      <c r="A373" s="39">
        <v>390</v>
      </c>
      <c r="B373" s="62"/>
      <c r="C373" s="44"/>
      <c r="D373" s="44"/>
      <c r="E373" s="17"/>
      <c r="F373" s="60"/>
      <c r="G373" s="44"/>
      <c r="H373" s="89"/>
      <c r="I373" s="88"/>
      <c r="J373" s="47" t="str">
        <f t="shared" si="74"/>
        <v/>
      </c>
      <c r="K373" s="47" t="str">
        <f t="shared" si="72"/>
        <v/>
      </c>
      <c r="L373" s="47" t="str">
        <f t="shared" si="73"/>
        <v/>
      </c>
      <c r="M373" s="47" t="str">
        <f>IF($J373&lt;&gt;"",IF(いんふぉ・EnneSmart利用開始申込書!$B$48="希望しない","",IF(TRIM(F373)="","未記入",T373)),IF(TRIM(F373)="","","☓"))</f>
        <v/>
      </c>
      <c r="N373" s="46"/>
      <c r="O373" s="46">
        <f t="shared" si="75"/>
        <v>0</v>
      </c>
      <c r="P373" s="46">
        <f t="shared" si="76"/>
        <v>0</v>
      </c>
      <c r="Q373" s="46">
        <f t="shared" si="77"/>
        <v>0</v>
      </c>
      <c r="R373" s="46">
        <f t="shared" si="78"/>
        <v>0</v>
      </c>
      <c r="S373" s="35" t="str">
        <f t="shared" si="79"/>
        <v>☓</v>
      </c>
      <c r="T373" s="35" t="str">
        <f t="shared" si="80"/>
        <v>☓</v>
      </c>
      <c r="U373" s="14">
        <f t="shared" si="85"/>
        <v>0</v>
      </c>
      <c r="V373" s="8">
        <f t="shared" si="81"/>
        <v>0</v>
      </c>
      <c r="W373" s="8">
        <f t="shared" si="82"/>
        <v>0</v>
      </c>
      <c r="X373" s="8">
        <f t="shared" si="83"/>
        <v>0</v>
      </c>
      <c r="Y373" s="8">
        <f t="shared" si="84"/>
        <v>0</v>
      </c>
    </row>
    <row r="374" spans="1:25" ht="14.25">
      <c r="A374" s="39">
        <v>391</v>
      </c>
      <c r="B374" s="62"/>
      <c r="C374" s="44"/>
      <c r="D374" s="44"/>
      <c r="E374" s="17"/>
      <c r="F374" s="60"/>
      <c r="G374" s="44"/>
      <c r="H374" s="89"/>
      <c r="I374" s="88"/>
      <c r="J374" s="47" t="str">
        <f t="shared" si="74"/>
        <v/>
      </c>
      <c r="K374" s="47" t="str">
        <f t="shared" si="72"/>
        <v/>
      </c>
      <c r="L374" s="47" t="str">
        <f t="shared" si="73"/>
        <v/>
      </c>
      <c r="M374" s="47" t="str">
        <f>IF($J374&lt;&gt;"",IF(いんふぉ・EnneSmart利用開始申込書!$B$48="希望しない","",IF(TRIM(F374)="","未記入",T374)),IF(TRIM(F374)="","","☓"))</f>
        <v/>
      </c>
      <c r="N374" s="46"/>
      <c r="O374" s="46">
        <f t="shared" si="75"/>
        <v>0</v>
      </c>
      <c r="P374" s="46">
        <f t="shared" si="76"/>
        <v>0</v>
      </c>
      <c r="Q374" s="46">
        <f t="shared" si="77"/>
        <v>0</v>
      </c>
      <c r="R374" s="46">
        <f t="shared" si="78"/>
        <v>0</v>
      </c>
      <c r="S374" s="35" t="str">
        <f t="shared" si="79"/>
        <v>☓</v>
      </c>
      <c r="T374" s="35" t="str">
        <f t="shared" si="80"/>
        <v>☓</v>
      </c>
      <c r="U374" s="14">
        <f t="shared" si="85"/>
        <v>0</v>
      </c>
      <c r="V374" s="8">
        <f t="shared" si="81"/>
        <v>0</v>
      </c>
      <c r="W374" s="8">
        <f t="shared" si="82"/>
        <v>0</v>
      </c>
      <c r="X374" s="8">
        <f t="shared" si="83"/>
        <v>0</v>
      </c>
      <c r="Y374" s="8">
        <f t="shared" si="84"/>
        <v>0</v>
      </c>
    </row>
    <row r="375" spans="1:25" ht="14.25">
      <c r="A375" s="39">
        <v>392</v>
      </c>
      <c r="B375" s="62"/>
      <c r="C375" s="44"/>
      <c r="D375" s="44"/>
      <c r="E375" s="17"/>
      <c r="F375" s="60"/>
      <c r="G375" s="44"/>
      <c r="H375" s="89"/>
      <c r="I375" s="88"/>
      <c r="J375" s="47" t="str">
        <f t="shared" si="74"/>
        <v/>
      </c>
      <c r="K375" s="47" t="str">
        <f t="shared" si="72"/>
        <v/>
      </c>
      <c r="L375" s="47" t="str">
        <f t="shared" si="73"/>
        <v/>
      </c>
      <c r="M375" s="47" t="str">
        <f>IF($J375&lt;&gt;"",IF(いんふぉ・EnneSmart利用開始申込書!$B$48="希望しない","",IF(TRIM(F375)="","未記入",T375)),IF(TRIM(F375)="","","☓"))</f>
        <v/>
      </c>
      <c r="N375" s="46"/>
      <c r="O375" s="46">
        <f t="shared" si="75"/>
        <v>0</v>
      </c>
      <c r="P375" s="46">
        <f t="shared" si="76"/>
        <v>0</v>
      </c>
      <c r="Q375" s="46">
        <f t="shared" si="77"/>
        <v>0</v>
      </c>
      <c r="R375" s="46">
        <f t="shared" si="78"/>
        <v>0</v>
      </c>
      <c r="S375" s="35" t="str">
        <f t="shared" si="79"/>
        <v>☓</v>
      </c>
      <c r="T375" s="35" t="str">
        <f t="shared" si="80"/>
        <v>☓</v>
      </c>
      <c r="U375" s="14">
        <f t="shared" si="85"/>
        <v>0</v>
      </c>
      <c r="V375" s="8">
        <f t="shared" si="81"/>
        <v>0</v>
      </c>
      <c r="W375" s="8">
        <f t="shared" si="82"/>
        <v>0</v>
      </c>
      <c r="X375" s="8">
        <f t="shared" si="83"/>
        <v>0</v>
      </c>
      <c r="Y375" s="8">
        <f t="shared" si="84"/>
        <v>0</v>
      </c>
    </row>
    <row r="376" spans="1:25" ht="14.25">
      <c r="A376" s="39">
        <v>393</v>
      </c>
      <c r="B376" s="62"/>
      <c r="C376" s="44"/>
      <c r="D376" s="44"/>
      <c r="E376" s="17"/>
      <c r="F376" s="60"/>
      <c r="G376" s="44"/>
      <c r="H376" s="89"/>
      <c r="I376" s="88"/>
      <c r="J376" s="47" t="str">
        <f t="shared" si="74"/>
        <v/>
      </c>
      <c r="K376" s="47" t="str">
        <f t="shared" si="72"/>
        <v/>
      </c>
      <c r="L376" s="47" t="str">
        <f t="shared" si="73"/>
        <v/>
      </c>
      <c r="M376" s="47" t="str">
        <f>IF($J376&lt;&gt;"",IF(いんふぉ・EnneSmart利用開始申込書!$B$48="希望しない","",IF(TRIM(F376)="","未記入",T376)),IF(TRIM(F376)="","","☓"))</f>
        <v/>
      </c>
      <c r="N376" s="46"/>
      <c r="O376" s="46">
        <f t="shared" si="75"/>
        <v>0</v>
      </c>
      <c r="P376" s="46">
        <f t="shared" si="76"/>
        <v>0</v>
      </c>
      <c r="Q376" s="46">
        <f t="shared" si="77"/>
        <v>0</v>
      </c>
      <c r="R376" s="46">
        <f t="shared" si="78"/>
        <v>0</v>
      </c>
      <c r="S376" s="35" t="str">
        <f t="shared" si="79"/>
        <v>☓</v>
      </c>
      <c r="T376" s="35" t="str">
        <f t="shared" si="80"/>
        <v>☓</v>
      </c>
      <c r="U376" s="14">
        <f t="shared" si="85"/>
        <v>0</v>
      </c>
      <c r="V376" s="8">
        <f t="shared" si="81"/>
        <v>0</v>
      </c>
      <c r="W376" s="8">
        <f t="shared" si="82"/>
        <v>0</v>
      </c>
      <c r="X376" s="8">
        <f t="shared" si="83"/>
        <v>0</v>
      </c>
      <c r="Y376" s="8">
        <f t="shared" si="84"/>
        <v>0</v>
      </c>
    </row>
    <row r="377" spans="1:25" ht="14.25">
      <c r="A377" s="39">
        <v>394</v>
      </c>
      <c r="B377" s="62"/>
      <c r="C377" s="44"/>
      <c r="D377" s="44"/>
      <c r="E377" s="17"/>
      <c r="F377" s="60"/>
      <c r="G377" s="44"/>
      <c r="H377" s="89"/>
      <c r="I377" s="88"/>
      <c r="J377" s="47" t="str">
        <f t="shared" si="74"/>
        <v/>
      </c>
      <c r="K377" s="47" t="str">
        <f t="shared" si="72"/>
        <v/>
      </c>
      <c r="L377" s="47" t="str">
        <f t="shared" si="73"/>
        <v/>
      </c>
      <c r="M377" s="47" t="str">
        <f>IF($J377&lt;&gt;"",IF(いんふぉ・EnneSmart利用開始申込書!$B$48="希望しない","",IF(TRIM(F377)="","未記入",T377)),IF(TRIM(F377)="","","☓"))</f>
        <v/>
      </c>
      <c r="N377" s="46"/>
      <c r="O377" s="46">
        <f t="shared" si="75"/>
        <v>0</v>
      </c>
      <c r="P377" s="46">
        <f t="shared" si="76"/>
        <v>0</v>
      </c>
      <c r="Q377" s="46">
        <f t="shared" si="77"/>
        <v>0</v>
      </c>
      <c r="R377" s="46">
        <f t="shared" si="78"/>
        <v>0</v>
      </c>
      <c r="S377" s="35" t="str">
        <f t="shared" si="79"/>
        <v>☓</v>
      </c>
      <c r="T377" s="35" t="str">
        <f t="shared" si="80"/>
        <v>☓</v>
      </c>
      <c r="U377" s="14">
        <f t="shared" si="85"/>
        <v>0</v>
      </c>
      <c r="V377" s="8">
        <f t="shared" si="81"/>
        <v>0</v>
      </c>
      <c r="W377" s="8">
        <f t="shared" si="82"/>
        <v>0</v>
      </c>
      <c r="X377" s="8">
        <f t="shared" si="83"/>
        <v>0</v>
      </c>
      <c r="Y377" s="8">
        <f t="shared" si="84"/>
        <v>0</v>
      </c>
    </row>
    <row r="378" spans="1:25" ht="14.25">
      <c r="A378" s="39">
        <v>395</v>
      </c>
      <c r="B378" s="62"/>
      <c r="C378" s="44"/>
      <c r="D378" s="44"/>
      <c r="E378" s="17"/>
      <c r="F378" s="60"/>
      <c r="G378" s="44"/>
      <c r="H378" s="89"/>
      <c r="I378" s="88"/>
      <c r="J378" s="47" t="str">
        <f t="shared" si="74"/>
        <v/>
      </c>
      <c r="K378" s="47" t="str">
        <f t="shared" si="72"/>
        <v/>
      </c>
      <c r="L378" s="47" t="str">
        <f t="shared" si="73"/>
        <v/>
      </c>
      <c r="M378" s="47" t="str">
        <f>IF($J378&lt;&gt;"",IF(いんふぉ・EnneSmart利用開始申込書!$B$48="希望しない","",IF(TRIM(F378)="","未記入",T378)),IF(TRIM(F378)="","","☓"))</f>
        <v/>
      </c>
      <c r="N378" s="46"/>
      <c r="O378" s="46">
        <f t="shared" si="75"/>
        <v>0</v>
      </c>
      <c r="P378" s="46">
        <f t="shared" si="76"/>
        <v>0</v>
      </c>
      <c r="Q378" s="46">
        <f t="shared" si="77"/>
        <v>0</v>
      </c>
      <c r="R378" s="46">
        <f t="shared" si="78"/>
        <v>0</v>
      </c>
      <c r="S378" s="35" t="str">
        <f t="shared" si="79"/>
        <v>☓</v>
      </c>
      <c r="T378" s="35" t="str">
        <f t="shared" si="80"/>
        <v>☓</v>
      </c>
      <c r="U378" s="14">
        <f t="shared" si="85"/>
        <v>0</v>
      </c>
      <c r="V378" s="8">
        <f t="shared" si="81"/>
        <v>0</v>
      </c>
      <c r="W378" s="8">
        <f t="shared" si="82"/>
        <v>0</v>
      </c>
      <c r="X378" s="8">
        <f t="shared" si="83"/>
        <v>0</v>
      </c>
      <c r="Y378" s="8">
        <f t="shared" si="84"/>
        <v>0</v>
      </c>
    </row>
    <row r="379" spans="1:25" ht="14.25">
      <c r="A379" s="39">
        <v>396</v>
      </c>
      <c r="B379" s="62"/>
      <c r="C379" s="44"/>
      <c r="D379" s="44"/>
      <c r="E379" s="17"/>
      <c r="F379" s="60"/>
      <c r="G379" s="44"/>
      <c r="H379" s="89"/>
      <c r="I379" s="88"/>
      <c r="J379" s="47" t="str">
        <f t="shared" si="74"/>
        <v/>
      </c>
      <c r="K379" s="47" t="str">
        <f t="shared" si="72"/>
        <v/>
      </c>
      <c r="L379" s="47" t="str">
        <f t="shared" si="73"/>
        <v/>
      </c>
      <c r="M379" s="47" t="str">
        <f>IF($J379&lt;&gt;"",IF(いんふぉ・EnneSmart利用開始申込書!$B$48="希望しない","",IF(TRIM(F379)="","未記入",T379)),IF(TRIM(F379)="","","☓"))</f>
        <v/>
      </c>
      <c r="N379" s="46"/>
      <c r="O379" s="46">
        <f t="shared" si="75"/>
        <v>0</v>
      </c>
      <c r="P379" s="46">
        <f t="shared" si="76"/>
        <v>0</v>
      </c>
      <c r="Q379" s="46">
        <f t="shared" si="77"/>
        <v>0</v>
      </c>
      <c r="R379" s="46">
        <f t="shared" si="78"/>
        <v>0</v>
      </c>
      <c r="S379" s="35" t="str">
        <f t="shared" si="79"/>
        <v>☓</v>
      </c>
      <c r="T379" s="35" t="str">
        <f t="shared" si="80"/>
        <v>☓</v>
      </c>
      <c r="U379" s="14">
        <f t="shared" si="85"/>
        <v>0</v>
      </c>
      <c r="V379" s="8">
        <f t="shared" si="81"/>
        <v>0</v>
      </c>
      <c r="W379" s="8">
        <f t="shared" si="82"/>
        <v>0</v>
      </c>
      <c r="X379" s="8">
        <f t="shared" si="83"/>
        <v>0</v>
      </c>
      <c r="Y379" s="8">
        <f t="shared" si="84"/>
        <v>0</v>
      </c>
    </row>
    <row r="380" spans="1:25" ht="14.25">
      <c r="A380" s="39">
        <v>397</v>
      </c>
      <c r="B380" s="62"/>
      <c r="C380" s="44"/>
      <c r="D380" s="44"/>
      <c r="E380" s="17"/>
      <c r="F380" s="60"/>
      <c r="G380" s="44"/>
      <c r="H380" s="89"/>
      <c r="I380" s="88"/>
      <c r="J380" s="47" t="str">
        <f t="shared" si="74"/>
        <v/>
      </c>
      <c r="K380" s="47" t="str">
        <f t="shared" si="72"/>
        <v/>
      </c>
      <c r="L380" s="47" t="str">
        <f t="shared" si="73"/>
        <v/>
      </c>
      <c r="M380" s="47" t="str">
        <f>IF($J380&lt;&gt;"",IF(いんふぉ・EnneSmart利用開始申込書!$B$48="希望しない","",IF(TRIM(F380)="","未記入",T380)),IF(TRIM(F380)="","","☓"))</f>
        <v/>
      </c>
      <c r="N380" s="46"/>
      <c r="O380" s="46">
        <f t="shared" si="75"/>
        <v>0</v>
      </c>
      <c r="P380" s="46">
        <f t="shared" si="76"/>
        <v>0</v>
      </c>
      <c r="Q380" s="46">
        <f t="shared" si="77"/>
        <v>0</v>
      </c>
      <c r="R380" s="46">
        <f t="shared" si="78"/>
        <v>0</v>
      </c>
      <c r="S380" s="35" t="str">
        <f t="shared" si="79"/>
        <v>☓</v>
      </c>
      <c r="T380" s="35" t="str">
        <f t="shared" si="80"/>
        <v>☓</v>
      </c>
      <c r="U380" s="14">
        <f t="shared" si="85"/>
        <v>0</v>
      </c>
      <c r="V380" s="8">
        <f t="shared" si="81"/>
        <v>0</v>
      </c>
      <c r="W380" s="8">
        <f t="shared" si="82"/>
        <v>0</v>
      </c>
      <c r="X380" s="8">
        <f t="shared" si="83"/>
        <v>0</v>
      </c>
      <c r="Y380" s="8">
        <f t="shared" si="84"/>
        <v>0</v>
      </c>
    </row>
    <row r="381" spans="1:25" ht="14.25">
      <c r="A381" s="39">
        <v>398</v>
      </c>
      <c r="B381" s="62"/>
      <c r="C381" s="44"/>
      <c r="D381" s="44"/>
      <c r="E381" s="17"/>
      <c r="F381" s="60"/>
      <c r="G381" s="44"/>
      <c r="H381" s="89"/>
      <c r="I381" s="88"/>
      <c r="J381" s="47" t="str">
        <f t="shared" si="74"/>
        <v/>
      </c>
      <c r="K381" s="47" t="str">
        <f t="shared" si="72"/>
        <v/>
      </c>
      <c r="L381" s="47" t="str">
        <f t="shared" si="73"/>
        <v/>
      </c>
      <c r="M381" s="47" t="str">
        <f>IF($J381&lt;&gt;"",IF(いんふぉ・EnneSmart利用開始申込書!$B$48="希望しない","",IF(TRIM(F381)="","未記入",T381)),IF(TRIM(F381)="","","☓"))</f>
        <v/>
      </c>
      <c r="N381" s="46"/>
      <c r="O381" s="46">
        <f t="shared" si="75"/>
        <v>0</v>
      </c>
      <c r="P381" s="46">
        <f t="shared" si="76"/>
        <v>0</v>
      </c>
      <c r="Q381" s="46">
        <f t="shared" si="77"/>
        <v>0</v>
      </c>
      <c r="R381" s="46">
        <f t="shared" si="78"/>
        <v>0</v>
      </c>
      <c r="S381" s="35" t="str">
        <f t="shared" si="79"/>
        <v>☓</v>
      </c>
      <c r="T381" s="35" t="str">
        <f t="shared" si="80"/>
        <v>☓</v>
      </c>
      <c r="U381" s="14">
        <f t="shared" si="85"/>
        <v>0</v>
      </c>
      <c r="V381" s="8">
        <f t="shared" si="81"/>
        <v>0</v>
      </c>
      <c r="W381" s="8">
        <f t="shared" si="82"/>
        <v>0</v>
      </c>
      <c r="X381" s="8">
        <f t="shared" si="83"/>
        <v>0</v>
      </c>
      <c r="Y381" s="8">
        <f t="shared" si="84"/>
        <v>0</v>
      </c>
    </row>
    <row r="382" spans="1:25" ht="14.25">
      <c r="A382" s="39">
        <v>399</v>
      </c>
      <c r="B382" s="62"/>
      <c r="C382" s="44"/>
      <c r="D382" s="44"/>
      <c r="E382" s="17"/>
      <c r="F382" s="60"/>
      <c r="G382" s="44"/>
      <c r="H382" s="89"/>
      <c r="I382" s="88"/>
      <c r="J382" s="47" t="str">
        <f t="shared" si="74"/>
        <v/>
      </c>
      <c r="K382" s="47" t="str">
        <f t="shared" si="72"/>
        <v/>
      </c>
      <c r="L382" s="47" t="str">
        <f t="shared" si="73"/>
        <v/>
      </c>
      <c r="M382" s="47" t="str">
        <f>IF($J382&lt;&gt;"",IF(いんふぉ・EnneSmart利用開始申込書!$B$48="希望しない","",IF(TRIM(F382)="","未記入",T382)),IF(TRIM(F382)="","","☓"))</f>
        <v/>
      </c>
      <c r="N382" s="46"/>
      <c r="O382" s="46">
        <f t="shared" si="75"/>
        <v>0</v>
      </c>
      <c r="P382" s="46">
        <f t="shared" si="76"/>
        <v>0</v>
      </c>
      <c r="Q382" s="46">
        <f t="shared" si="77"/>
        <v>0</v>
      </c>
      <c r="R382" s="46">
        <f t="shared" si="78"/>
        <v>0</v>
      </c>
      <c r="S382" s="35" t="str">
        <f t="shared" si="79"/>
        <v>☓</v>
      </c>
      <c r="T382" s="35" t="str">
        <f t="shared" si="80"/>
        <v>☓</v>
      </c>
      <c r="U382" s="14">
        <f t="shared" si="85"/>
        <v>0</v>
      </c>
      <c r="V382" s="8">
        <f t="shared" si="81"/>
        <v>0</v>
      </c>
      <c r="W382" s="8">
        <f t="shared" si="82"/>
        <v>0</v>
      </c>
      <c r="X382" s="8">
        <f t="shared" si="83"/>
        <v>0</v>
      </c>
      <c r="Y382" s="8">
        <f t="shared" si="84"/>
        <v>0</v>
      </c>
    </row>
    <row r="383" spans="1:25" ht="14.25">
      <c r="A383" s="39">
        <v>400</v>
      </c>
      <c r="B383" s="62"/>
      <c r="C383" s="44"/>
      <c r="D383" s="44"/>
      <c r="E383" s="17"/>
      <c r="F383" s="60"/>
      <c r="G383" s="44"/>
      <c r="H383" s="89"/>
      <c r="I383" s="88"/>
      <c r="J383" s="47" t="str">
        <f t="shared" si="74"/>
        <v/>
      </c>
      <c r="K383" s="47" t="str">
        <f t="shared" si="72"/>
        <v/>
      </c>
      <c r="L383" s="47" t="str">
        <f t="shared" si="73"/>
        <v/>
      </c>
      <c r="M383" s="47" t="str">
        <f>IF($J383&lt;&gt;"",IF(いんふぉ・EnneSmart利用開始申込書!$B$48="希望しない","",IF(TRIM(F383)="","未記入",T383)),IF(TRIM(F383)="","","☓"))</f>
        <v/>
      </c>
      <c r="N383" s="46"/>
      <c r="O383" s="46">
        <f t="shared" si="75"/>
        <v>0</v>
      </c>
      <c r="P383" s="46">
        <f t="shared" si="76"/>
        <v>0</v>
      </c>
      <c r="Q383" s="46">
        <f t="shared" si="77"/>
        <v>0</v>
      </c>
      <c r="R383" s="46">
        <f t="shared" si="78"/>
        <v>0</v>
      </c>
      <c r="S383" s="35" t="str">
        <f t="shared" si="79"/>
        <v>☓</v>
      </c>
      <c r="T383" s="35" t="str">
        <f t="shared" si="80"/>
        <v>☓</v>
      </c>
      <c r="U383" s="14">
        <f t="shared" si="85"/>
        <v>0</v>
      </c>
      <c r="V383" s="8">
        <f t="shared" si="81"/>
        <v>0</v>
      </c>
      <c r="W383" s="8">
        <f t="shared" si="82"/>
        <v>0</v>
      </c>
      <c r="X383" s="8">
        <f t="shared" si="83"/>
        <v>0</v>
      </c>
      <c r="Y383" s="8">
        <f t="shared" si="84"/>
        <v>0</v>
      </c>
    </row>
    <row r="384" spans="1:25" ht="14.25">
      <c r="A384" s="39">
        <v>401</v>
      </c>
      <c r="B384" s="62"/>
      <c r="C384" s="44"/>
      <c r="D384" s="44"/>
      <c r="E384" s="17"/>
      <c r="F384" s="60"/>
      <c r="G384" s="44"/>
      <c r="H384" s="89"/>
      <c r="I384" s="88"/>
      <c r="J384" s="47" t="str">
        <f t="shared" si="74"/>
        <v/>
      </c>
      <c r="K384" s="47" t="str">
        <f t="shared" si="72"/>
        <v/>
      </c>
      <c r="L384" s="47" t="str">
        <f t="shared" si="73"/>
        <v/>
      </c>
      <c r="M384" s="47" t="str">
        <f>IF($J384&lt;&gt;"",IF(いんふぉ・EnneSmart利用開始申込書!$B$48="希望しない","",IF(TRIM(F384)="","未記入",T384)),IF(TRIM(F384)="","","☓"))</f>
        <v/>
      </c>
      <c r="N384" s="46"/>
      <c r="O384" s="46">
        <f t="shared" si="75"/>
        <v>0</v>
      </c>
      <c r="P384" s="46">
        <f t="shared" si="76"/>
        <v>0</v>
      </c>
      <c r="Q384" s="46">
        <f t="shared" si="77"/>
        <v>0</v>
      </c>
      <c r="R384" s="46">
        <f t="shared" si="78"/>
        <v>0</v>
      </c>
      <c r="S384" s="35" t="str">
        <f t="shared" si="79"/>
        <v>☓</v>
      </c>
      <c r="T384" s="35" t="str">
        <f t="shared" si="80"/>
        <v>☓</v>
      </c>
      <c r="U384" s="14">
        <f t="shared" si="85"/>
        <v>0</v>
      </c>
      <c r="V384" s="8">
        <f t="shared" si="81"/>
        <v>0</v>
      </c>
      <c r="W384" s="8">
        <f t="shared" si="82"/>
        <v>0</v>
      </c>
      <c r="X384" s="8">
        <f t="shared" si="83"/>
        <v>0</v>
      </c>
      <c r="Y384" s="8">
        <f t="shared" si="84"/>
        <v>0</v>
      </c>
    </row>
    <row r="385" spans="1:25" ht="14.25">
      <c r="A385" s="39">
        <v>402</v>
      </c>
      <c r="B385" s="62"/>
      <c r="C385" s="44"/>
      <c r="D385" s="44"/>
      <c r="E385" s="17"/>
      <c r="F385" s="60"/>
      <c r="G385" s="44"/>
      <c r="H385" s="89"/>
      <c r="I385" s="88"/>
      <c r="J385" s="47" t="str">
        <f t="shared" si="74"/>
        <v/>
      </c>
      <c r="K385" s="47" t="str">
        <f t="shared" si="72"/>
        <v/>
      </c>
      <c r="L385" s="47" t="str">
        <f t="shared" si="73"/>
        <v/>
      </c>
      <c r="M385" s="47" t="str">
        <f>IF($J385&lt;&gt;"",IF(いんふぉ・EnneSmart利用開始申込書!$B$48="希望しない","",IF(TRIM(F385)="","未記入",T385)),IF(TRIM(F385)="","","☓"))</f>
        <v/>
      </c>
      <c r="N385" s="46"/>
      <c r="O385" s="46">
        <f t="shared" si="75"/>
        <v>0</v>
      </c>
      <c r="P385" s="46">
        <f t="shared" si="76"/>
        <v>0</v>
      </c>
      <c r="Q385" s="46">
        <f t="shared" si="77"/>
        <v>0</v>
      </c>
      <c r="R385" s="46">
        <f t="shared" si="78"/>
        <v>0</v>
      </c>
      <c r="S385" s="35" t="str">
        <f t="shared" si="79"/>
        <v>☓</v>
      </c>
      <c r="T385" s="35" t="str">
        <f t="shared" si="80"/>
        <v>☓</v>
      </c>
      <c r="U385" s="14">
        <f t="shared" si="85"/>
        <v>0</v>
      </c>
      <c r="V385" s="8">
        <f t="shared" si="81"/>
        <v>0</v>
      </c>
      <c r="W385" s="8">
        <f t="shared" si="82"/>
        <v>0</v>
      </c>
      <c r="X385" s="8">
        <f t="shared" si="83"/>
        <v>0</v>
      </c>
      <c r="Y385" s="8">
        <f t="shared" si="84"/>
        <v>0</v>
      </c>
    </row>
    <row r="386" spans="1:25" ht="14.25">
      <c r="A386" s="39">
        <v>403</v>
      </c>
      <c r="B386" s="62"/>
      <c r="C386" s="44"/>
      <c r="D386" s="44"/>
      <c r="E386" s="17"/>
      <c r="F386" s="60"/>
      <c r="G386" s="44"/>
      <c r="H386" s="89"/>
      <c r="I386" s="88"/>
      <c r="J386" s="47" t="str">
        <f t="shared" si="74"/>
        <v/>
      </c>
      <c r="K386" s="47" t="str">
        <f t="shared" si="72"/>
        <v/>
      </c>
      <c r="L386" s="47" t="str">
        <f t="shared" si="73"/>
        <v/>
      </c>
      <c r="M386" s="47" t="str">
        <f>IF($J386&lt;&gt;"",IF(いんふぉ・EnneSmart利用開始申込書!$B$48="希望しない","",IF(TRIM(F386)="","未記入",T386)),IF(TRIM(F386)="","","☓"))</f>
        <v/>
      </c>
      <c r="N386" s="46"/>
      <c r="O386" s="46">
        <f t="shared" si="75"/>
        <v>0</v>
      </c>
      <c r="P386" s="46">
        <f t="shared" si="76"/>
        <v>0</v>
      </c>
      <c r="Q386" s="46">
        <f t="shared" si="77"/>
        <v>0</v>
      </c>
      <c r="R386" s="46">
        <f t="shared" si="78"/>
        <v>0</v>
      </c>
      <c r="S386" s="35" t="str">
        <f t="shared" si="79"/>
        <v>☓</v>
      </c>
      <c r="T386" s="35" t="str">
        <f t="shared" si="80"/>
        <v>☓</v>
      </c>
      <c r="U386" s="14">
        <f t="shared" si="85"/>
        <v>0</v>
      </c>
      <c r="V386" s="8">
        <f t="shared" si="81"/>
        <v>0</v>
      </c>
      <c r="W386" s="8">
        <f t="shared" si="82"/>
        <v>0</v>
      </c>
      <c r="X386" s="8">
        <f t="shared" si="83"/>
        <v>0</v>
      </c>
      <c r="Y386" s="8">
        <f t="shared" si="84"/>
        <v>0</v>
      </c>
    </row>
    <row r="387" spans="1:25" ht="14.25">
      <c r="A387" s="39">
        <v>404</v>
      </c>
      <c r="B387" s="62"/>
      <c r="C387" s="44"/>
      <c r="D387" s="44"/>
      <c r="E387" s="17"/>
      <c r="F387" s="60"/>
      <c r="G387" s="44"/>
      <c r="H387" s="89"/>
      <c r="I387" s="88"/>
      <c r="J387" s="47" t="str">
        <f t="shared" si="74"/>
        <v/>
      </c>
      <c r="K387" s="47" t="str">
        <f t="shared" si="72"/>
        <v/>
      </c>
      <c r="L387" s="47" t="str">
        <f t="shared" si="73"/>
        <v/>
      </c>
      <c r="M387" s="47" t="str">
        <f>IF($J387&lt;&gt;"",IF(いんふぉ・EnneSmart利用開始申込書!$B$48="希望しない","",IF(TRIM(F387)="","未記入",T387)),IF(TRIM(F387)="","","☓"))</f>
        <v/>
      </c>
      <c r="N387" s="46"/>
      <c r="O387" s="46">
        <f t="shared" si="75"/>
        <v>0</v>
      </c>
      <c r="P387" s="46">
        <f t="shared" si="76"/>
        <v>0</v>
      </c>
      <c r="Q387" s="46">
        <f t="shared" si="77"/>
        <v>0</v>
      </c>
      <c r="R387" s="46">
        <f t="shared" si="78"/>
        <v>0</v>
      </c>
      <c r="S387" s="35" t="str">
        <f t="shared" si="79"/>
        <v>☓</v>
      </c>
      <c r="T387" s="35" t="str">
        <f t="shared" si="80"/>
        <v>☓</v>
      </c>
      <c r="U387" s="14">
        <f t="shared" si="85"/>
        <v>0</v>
      </c>
      <c r="V387" s="8">
        <f t="shared" si="81"/>
        <v>0</v>
      </c>
      <c r="W387" s="8">
        <f t="shared" si="82"/>
        <v>0</v>
      </c>
      <c r="X387" s="8">
        <f t="shared" si="83"/>
        <v>0</v>
      </c>
      <c r="Y387" s="8">
        <f t="shared" si="84"/>
        <v>0</v>
      </c>
    </row>
    <row r="388" spans="1:25" ht="14.25">
      <c r="A388" s="39">
        <v>405</v>
      </c>
      <c r="B388" s="62"/>
      <c r="C388" s="44"/>
      <c r="D388" s="44"/>
      <c r="E388" s="17"/>
      <c r="F388" s="60"/>
      <c r="G388" s="44"/>
      <c r="H388" s="89"/>
      <c r="I388" s="88"/>
      <c r="J388" s="47" t="str">
        <f t="shared" si="74"/>
        <v/>
      </c>
      <c r="K388" s="47" t="str">
        <f t="shared" ref="K388:K451" si="86">IF($J388&lt;&gt;"",IF(TRIM(D388)="","未記入","○"),IF(TRIM(D388)="","","☓"))</f>
        <v/>
      </c>
      <c r="L388" s="47" t="str">
        <f t="shared" ref="L388:L451" si="87">IF(J388&lt;&gt;"",IF(TRIM(E388)="","未記入",S388),IF(TRIM(E388)="","","☓"))</f>
        <v/>
      </c>
      <c r="M388" s="47" t="str">
        <f>IF($J388&lt;&gt;"",IF(いんふぉ・EnneSmart利用開始申込書!$B$48="希望しない","",IF(TRIM(F388)="","未記入",T388)),IF(TRIM(F388)="","","☓"))</f>
        <v/>
      </c>
      <c r="N388" s="46"/>
      <c r="O388" s="46">
        <f t="shared" si="75"/>
        <v>0</v>
      </c>
      <c r="P388" s="46">
        <f t="shared" si="76"/>
        <v>0</v>
      </c>
      <c r="Q388" s="46">
        <f t="shared" si="77"/>
        <v>0</v>
      </c>
      <c r="R388" s="46">
        <f t="shared" si="78"/>
        <v>0</v>
      </c>
      <c r="S388" s="35" t="str">
        <f t="shared" si="79"/>
        <v>☓</v>
      </c>
      <c r="T388" s="35" t="str">
        <f t="shared" si="80"/>
        <v>☓</v>
      </c>
      <c r="U388" s="14">
        <f t="shared" si="85"/>
        <v>0</v>
      </c>
      <c r="V388" s="8">
        <f t="shared" si="81"/>
        <v>0</v>
      </c>
      <c r="W388" s="8">
        <f t="shared" si="82"/>
        <v>0</v>
      </c>
      <c r="X388" s="8">
        <f t="shared" si="83"/>
        <v>0</v>
      </c>
      <c r="Y388" s="8">
        <f t="shared" si="84"/>
        <v>0</v>
      </c>
    </row>
    <row r="389" spans="1:25" ht="14.25">
      <c r="A389" s="39">
        <v>406</v>
      </c>
      <c r="B389" s="62"/>
      <c r="C389" s="44"/>
      <c r="D389" s="44"/>
      <c r="E389" s="17"/>
      <c r="F389" s="60"/>
      <c r="G389" s="44"/>
      <c r="H389" s="89"/>
      <c r="I389" s="88"/>
      <c r="J389" s="47" t="str">
        <f t="shared" ref="J389:J452" si="88">IF(TRIM(B389)&amp;TRIM(C389)="","",IF(Q389+R389=0,"○","☓"))</f>
        <v/>
      </c>
      <c r="K389" s="47" t="str">
        <f t="shared" si="86"/>
        <v/>
      </c>
      <c r="L389" s="47" t="str">
        <f t="shared" si="87"/>
        <v/>
      </c>
      <c r="M389" s="47" t="str">
        <f>IF($J389&lt;&gt;"",IF(いんふぉ・EnneSmart利用開始申込書!$B$48="希望しない","",IF(TRIM(F389)="","未記入",T389)),IF(TRIM(F389)="","","☓"))</f>
        <v/>
      </c>
      <c r="N389" s="46"/>
      <c r="O389" s="46">
        <f t="shared" ref="O389:O452" si="89">LEN(B389)</f>
        <v>0</v>
      </c>
      <c r="P389" s="46">
        <f t="shared" ref="P389:P452" si="90">LEN(C389)</f>
        <v>0</v>
      </c>
      <c r="Q389" s="46">
        <f t="shared" ref="Q389:Q452" si="91">IF(O389=22,0,IF(O389=0,0,1))</f>
        <v>0</v>
      </c>
      <c r="R389" s="46">
        <f t="shared" ref="R389:R452" si="92">IF(P389=8,0,IF(P389=0,0,1))</f>
        <v>0</v>
      </c>
      <c r="S389" s="35" t="str">
        <f t="shared" ref="S389:S452" si="93">IF(E389="電力量・請求情報","○",IF(E389="電力量情報のみ","○","☓"))</f>
        <v>☓</v>
      </c>
      <c r="T389" s="35" t="str">
        <f t="shared" ref="T389:T452" si="94">IF(F389="追加する","○",IF(F389="追加しない","○","☓"))</f>
        <v>☓</v>
      </c>
      <c r="U389" s="14">
        <f t="shared" si="85"/>
        <v>0</v>
      </c>
      <c r="V389" s="8">
        <f t="shared" ref="V389:V452" si="95">IF(K389="",0,IF(K389="○",0,1))</f>
        <v>0</v>
      </c>
      <c r="W389" s="8">
        <f t="shared" ref="W389:W452" si="96">IF(L389="",0,IF(L389="○",0,1))</f>
        <v>0</v>
      </c>
      <c r="X389" s="8">
        <f t="shared" ref="X389:X452" si="97">IF(M389="",0,IF(M389="○",0,1))</f>
        <v>0</v>
      </c>
      <c r="Y389" s="8">
        <f t="shared" ref="Y389:Y452" si="98">SUM(V389:X389)</f>
        <v>0</v>
      </c>
    </row>
    <row r="390" spans="1:25" ht="14.25">
      <c r="A390" s="39">
        <v>407</v>
      </c>
      <c r="B390" s="62"/>
      <c r="C390" s="44"/>
      <c r="D390" s="44"/>
      <c r="E390" s="17"/>
      <c r="F390" s="60"/>
      <c r="G390" s="44"/>
      <c r="H390" s="89"/>
      <c r="I390" s="88"/>
      <c r="J390" s="47" t="str">
        <f t="shared" si="88"/>
        <v/>
      </c>
      <c r="K390" s="47" t="str">
        <f t="shared" si="86"/>
        <v/>
      </c>
      <c r="L390" s="47" t="str">
        <f t="shared" si="87"/>
        <v/>
      </c>
      <c r="M390" s="47" t="str">
        <f>IF($J390&lt;&gt;"",IF(いんふぉ・EnneSmart利用開始申込書!$B$48="希望しない","",IF(TRIM(F390)="","未記入",T390)),IF(TRIM(F390)="","","☓"))</f>
        <v/>
      </c>
      <c r="N390" s="46"/>
      <c r="O390" s="46">
        <f t="shared" si="89"/>
        <v>0</v>
      </c>
      <c r="P390" s="46">
        <f t="shared" si="90"/>
        <v>0</v>
      </c>
      <c r="Q390" s="46">
        <f t="shared" si="91"/>
        <v>0</v>
      </c>
      <c r="R390" s="46">
        <f t="shared" si="92"/>
        <v>0</v>
      </c>
      <c r="S390" s="35" t="str">
        <f t="shared" si="93"/>
        <v>☓</v>
      </c>
      <c r="T390" s="35" t="str">
        <f t="shared" si="94"/>
        <v>☓</v>
      </c>
      <c r="U390" s="14">
        <f t="shared" ref="U390:U453" si="99">IF(J390="○",A390,U389)</f>
        <v>0</v>
      </c>
      <c r="V390" s="8">
        <f t="shared" si="95"/>
        <v>0</v>
      </c>
      <c r="W390" s="8">
        <f t="shared" si="96"/>
        <v>0</v>
      </c>
      <c r="X390" s="8">
        <f t="shared" si="97"/>
        <v>0</v>
      </c>
      <c r="Y390" s="8">
        <f t="shared" si="98"/>
        <v>0</v>
      </c>
    </row>
    <row r="391" spans="1:25" ht="14.25">
      <c r="A391" s="39">
        <v>408</v>
      </c>
      <c r="B391" s="62"/>
      <c r="C391" s="44"/>
      <c r="D391" s="44"/>
      <c r="E391" s="17"/>
      <c r="F391" s="60"/>
      <c r="G391" s="44"/>
      <c r="H391" s="89"/>
      <c r="I391" s="88"/>
      <c r="J391" s="47" t="str">
        <f t="shared" si="88"/>
        <v/>
      </c>
      <c r="K391" s="47" t="str">
        <f t="shared" si="86"/>
        <v/>
      </c>
      <c r="L391" s="47" t="str">
        <f t="shared" si="87"/>
        <v/>
      </c>
      <c r="M391" s="47" t="str">
        <f>IF($J391&lt;&gt;"",IF(いんふぉ・EnneSmart利用開始申込書!$B$48="希望しない","",IF(TRIM(F391)="","未記入",T391)),IF(TRIM(F391)="","","☓"))</f>
        <v/>
      </c>
      <c r="N391" s="46"/>
      <c r="O391" s="46">
        <f t="shared" si="89"/>
        <v>0</v>
      </c>
      <c r="P391" s="46">
        <f t="shared" si="90"/>
        <v>0</v>
      </c>
      <c r="Q391" s="46">
        <f t="shared" si="91"/>
        <v>0</v>
      </c>
      <c r="R391" s="46">
        <f t="shared" si="92"/>
        <v>0</v>
      </c>
      <c r="S391" s="35" t="str">
        <f t="shared" si="93"/>
        <v>☓</v>
      </c>
      <c r="T391" s="35" t="str">
        <f t="shared" si="94"/>
        <v>☓</v>
      </c>
      <c r="U391" s="14">
        <f t="shared" si="99"/>
        <v>0</v>
      </c>
      <c r="V391" s="8">
        <f t="shared" si="95"/>
        <v>0</v>
      </c>
      <c r="W391" s="8">
        <f t="shared" si="96"/>
        <v>0</v>
      </c>
      <c r="X391" s="8">
        <f t="shared" si="97"/>
        <v>0</v>
      </c>
      <c r="Y391" s="8">
        <f t="shared" si="98"/>
        <v>0</v>
      </c>
    </row>
    <row r="392" spans="1:25" ht="14.25">
      <c r="A392" s="39">
        <v>409</v>
      </c>
      <c r="B392" s="62"/>
      <c r="C392" s="44"/>
      <c r="D392" s="44"/>
      <c r="E392" s="17"/>
      <c r="F392" s="60"/>
      <c r="G392" s="44"/>
      <c r="H392" s="89"/>
      <c r="I392" s="88"/>
      <c r="J392" s="47" t="str">
        <f t="shared" si="88"/>
        <v/>
      </c>
      <c r="K392" s="47" t="str">
        <f t="shared" si="86"/>
        <v/>
      </c>
      <c r="L392" s="47" t="str">
        <f t="shared" si="87"/>
        <v/>
      </c>
      <c r="M392" s="47" t="str">
        <f>IF($J392&lt;&gt;"",IF(いんふぉ・EnneSmart利用開始申込書!$B$48="希望しない","",IF(TRIM(F392)="","未記入",T392)),IF(TRIM(F392)="","","☓"))</f>
        <v/>
      </c>
      <c r="N392" s="46"/>
      <c r="O392" s="46">
        <f t="shared" si="89"/>
        <v>0</v>
      </c>
      <c r="P392" s="46">
        <f t="shared" si="90"/>
        <v>0</v>
      </c>
      <c r="Q392" s="46">
        <f t="shared" si="91"/>
        <v>0</v>
      </c>
      <c r="R392" s="46">
        <f t="shared" si="92"/>
        <v>0</v>
      </c>
      <c r="S392" s="35" t="str">
        <f t="shared" si="93"/>
        <v>☓</v>
      </c>
      <c r="T392" s="35" t="str">
        <f t="shared" si="94"/>
        <v>☓</v>
      </c>
      <c r="U392" s="14">
        <f t="shared" si="99"/>
        <v>0</v>
      </c>
      <c r="V392" s="8">
        <f t="shared" si="95"/>
        <v>0</v>
      </c>
      <c r="W392" s="8">
        <f t="shared" si="96"/>
        <v>0</v>
      </c>
      <c r="X392" s="8">
        <f t="shared" si="97"/>
        <v>0</v>
      </c>
      <c r="Y392" s="8">
        <f t="shared" si="98"/>
        <v>0</v>
      </c>
    </row>
    <row r="393" spans="1:25" ht="14.25">
      <c r="A393" s="39">
        <v>410</v>
      </c>
      <c r="B393" s="62"/>
      <c r="C393" s="44"/>
      <c r="D393" s="44"/>
      <c r="E393" s="17"/>
      <c r="F393" s="60"/>
      <c r="G393" s="44"/>
      <c r="H393" s="89"/>
      <c r="I393" s="88"/>
      <c r="J393" s="47" t="str">
        <f t="shared" si="88"/>
        <v/>
      </c>
      <c r="K393" s="47" t="str">
        <f t="shared" si="86"/>
        <v/>
      </c>
      <c r="L393" s="47" t="str">
        <f t="shared" si="87"/>
        <v/>
      </c>
      <c r="M393" s="47" t="str">
        <f>IF($J393&lt;&gt;"",IF(いんふぉ・EnneSmart利用開始申込書!$B$48="希望しない","",IF(TRIM(F393)="","未記入",T393)),IF(TRIM(F393)="","","☓"))</f>
        <v/>
      </c>
      <c r="N393" s="46"/>
      <c r="O393" s="46">
        <f t="shared" si="89"/>
        <v>0</v>
      </c>
      <c r="P393" s="46">
        <f t="shared" si="90"/>
        <v>0</v>
      </c>
      <c r="Q393" s="46">
        <f t="shared" si="91"/>
        <v>0</v>
      </c>
      <c r="R393" s="46">
        <f t="shared" si="92"/>
        <v>0</v>
      </c>
      <c r="S393" s="35" t="str">
        <f t="shared" si="93"/>
        <v>☓</v>
      </c>
      <c r="T393" s="35" t="str">
        <f t="shared" si="94"/>
        <v>☓</v>
      </c>
      <c r="U393" s="14">
        <f t="shared" si="99"/>
        <v>0</v>
      </c>
      <c r="V393" s="8">
        <f t="shared" si="95"/>
        <v>0</v>
      </c>
      <c r="W393" s="8">
        <f t="shared" si="96"/>
        <v>0</v>
      </c>
      <c r="X393" s="8">
        <f t="shared" si="97"/>
        <v>0</v>
      </c>
      <c r="Y393" s="8">
        <f t="shared" si="98"/>
        <v>0</v>
      </c>
    </row>
    <row r="394" spans="1:25" ht="14.25">
      <c r="A394" s="39">
        <v>411</v>
      </c>
      <c r="B394" s="62"/>
      <c r="C394" s="44"/>
      <c r="D394" s="44"/>
      <c r="E394" s="17"/>
      <c r="F394" s="60"/>
      <c r="G394" s="44"/>
      <c r="H394" s="89"/>
      <c r="I394" s="88"/>
      <c r="J394" s="47" t="str">
        <f t="shared" si="88"/>
        <v/>
      </c>
      <c r="K394" s="47" t="str">
        <f t="shared" si="86"/>
        <v/>
      </c>
      <c r="L394" s="47" t="str">
        <f t="shared" si="87"/>
        <v/>
      </c>
      <c r="M394" s="47" t="str">
        <f>IF($J394&lt;&gt;"",IF(いんふぉ・EnneSmart利用開始申込書!$B$48="希望しない","",IF(TRIM(F394)="","未記入",T394)),IF(TRIM(F394)="","","☓"))</f>
        <v/>
      </c>
      <c r="N394" s="46"/>
      <c r="O394" s="46">
        <f t="shared" si="89"/>
        <v>0</v>
      </c>
      <c r="P394" s="46">
        <f t="shared" si="90"/>
        <v>0</v>
      </c>
      <c r="Q394" s="46">
        <f t="shared" si="91"/>
        <v>0</v>
      </c>
      <c r="R394" s="46">
        <f t="shared" si="92"/>
        <v>0</v>
      </c>
      <c r="S394" s="35" t="str">
        <f t="shared" si="93"/>
        <v>☓</v>
      </c>
      <c r="T394" s="35" t="str">
        <f t="shared" si="94"/>
        <v>☓</v>
      </c>
      <c r="U394" s="14">
        <f t="shared" si="99"/>
        <v>0</v>
      </c>
      <c r="V394" s="8">
        <f t="shared" si="95"/>
        <v>0</v>
      </c>
      <c r="W394" s="8">
        <f t="shared" si="96"/>
        <v>0</v>
      </c>
      <c r="X394" s="8">
        <f t="shared" si="97"/>
        <v>0</v>
      </c>
      <c r="Y394" s="8">
        <f t="shared" si="98"/>
        <v>0</v>
      </c>
    </row>
    <row r="395" spans="1:25" ht="14.25">
      <c r="A395" s="39">
        <v>412</v>
      </c>
      <c r="B395" s="62"/>
      <c r="C395" s="44"/>
      <c r="D395" s="44"/>
      <c r="E395" s="17"/>
      <c r="F395" s="60"/>
      <c r="G395" s="44"/>
      <c r="H395" s="89"/>
      <c r="I395" s="88"/>
      <c r="J395" s="47" t="str">
        <f t="shared" si="88"/>
        <v/>
      </c>
      <c r="K395" s="47" t="str">
        <f t="shared" si="86"/>
        <v/>
      </c>
      <c r="L395" s="47" t="str">
        <f t="shared" si="87"/>
        <v/>
      </c>
      <c r="M395" s="47" t="str">
        <f>IF($J395&lt;&gt;"",IF(いんふぉ・EnneSmart利用開始申込書!$B$48="希望しない","",IF(TRIM(F395)="","未記入",T395)),IF(TRIM(F395)="","","☓"))</f>
        <v/>
      </c>
      <c r="N395" s="46"/>
      <c r="O395" s="46">
        <f t="shared" si="89"/>
        <v>0</v>
      </c>
      <c r="P395" s="46">
        <f t="shared" si="90"/>
        <v>0</v>
      </c>
      <c r="Q395" s="46">
        <f t="shared" si="91"/>
        <v>0</v>
      </c>
      <c r="R395" s="46">
        <f t="shared" si="92"/>
        <v>0</v>
      </c>
      <c r="S395" s="35" t="str">
        <f t="shared" si="93"/>
        <v>☓</v>
      </c>
      <c r="T395" s="35" t="str">
        <f t="shared" si="94"/>
        <v>☓</v>
      </c>
      <c r="U395" s="14">
        <f t="shared" si="99"/>
        <v>0</v>
      </c>
      <c r="V395" s="8">
        <f t="shared" si="95"/>
        <v>0</v>
      </c>
      <c r="W395" s="8">
        <f t="shared" si="96"/>
        <v>0</v>
      </c>
      <c r="X395" s="8">
        <f t="shared" si="97"/>
        <v>0</v>
      </c>
      <c r="Y395" s="8">
        <f t="shared" si="98"/>
        <v>0</v>
      </c>
    </row>
    <row r="396" spans="1:25" ht="14.25">
      <c r="A396" s="39">
        <v>413</v>
      </c>
      <c r="B396" s="62"/>
      <c r="C396" s="44"/>
      <c r="D396" s="44"/>
      <c r="E396" s="17"/>
      <c r="F396" s="60"/>
      <c r="G396" s="44"/>
      <c r="H396" s="89"/>
      <c r="I396" s="88"/>
      <c r="J396" s="47" t="str">
        <f t="shared" si="88"/>
        <v/>
      </c>
      <c r="K396" s="47" t="str">
        <f t="shared" si="86"/>
        <v/>
      </c>
      <c r="L396" s="47" t="str">
        <f t="shared" si="87"/>
        <v/>
      </c>
      <c r="M396" s="47" t="str">
        <f>IF($J396&lt;&gt;"",IF(いんふぉ・EnneSmart利用開始申込書!$B$48="希望しない","",IF(TRIM(F396)="","未記入",T396)),IF(TRIM(F396)="","","☓"))</f>
        <v/>
      </c>
      <c r="N396" s="46"/>
      <c r="O396" s="46">
        <f t="shared" si="89"/>
        <v>0</v>
      </c>
      <c r="P396" s="46">
        <f t="shared" si="90"/>
        <v>0</v>
      </c>
      <c r="Q396" s="46">
        <f t="shared" si="91"/>
        <v>0</v>
      </c>
      <c r="R396" s="46">
        <f t="shared" si="92"/>
        <v>0</v>
      </c>
      <c r="S396" s="35" t="str">
        <f t="shared" si="93"/>
        <v>☓</v>
      </c>
      <c r="T396" s="35" t="str">
        <f t="shared" si="94"/>
        <v>☓</v>
      </c>
      <c r="U396" s="14">
        <f t="shared" si="99"/>
        <v>0</v>
      </c>
      <c r="V396" s="8">
        <f t="shared" si="95"/>
        <v>0</v>
      </c>
      <c r="W396" s="8">
        <f t="shared" si="96"/>
        <v>0</v>
      </c>
      <c r="X396" s="8">
        <f t="shared" si="97"/>
        <v>0</v>
      </c>
      <c r="Y396" s="8">
        <f t="shared" si="98"/>
        <v>0</v>
      </c>
    </row>
    <row r="397" spans="1:25" ht="14.25">
      <c r="A397" s="39">
        <v>414</v>
      </c>
      <c r="B397" s="62"/>
      <c r="C397" s="44"/>
      <c r="D397" s="44"/>
      <c r="E397" s="17"/>
      <c r="F397" s="60"/>
      <c r="G397" s="44"/>
      <c r="H397" s="89"/>
      <c r="I397" s="88"/>
      <c r="J397" s="47" t="str">
        <f t="shared" si="88"/>
        <v/>
      </c>
      <c r="K397" s="47" t="str">
        <f t="shared" si="86"/>
        <v/>
      </c>
      <c r="L397" s="47" t="str">
        <f t="shared" si="87"/>
        <v/>
      </c>
      <c r="M397" s="47" t="str">
        <f>IF($J397&lt;&gt;"",IF(いんふぉ・EnneSmart利用開始申込書!$B$48="希望しない","",IF(TRIM(F397)="","未記入",T397)),IF(TRIM(F397)="","","☓"))</f>
        <v/>
      </c>
      <c r="N397" s="46"/>
      <c r="O397" s="46">
        <f t="shared" si="89"/>
        <v>0</v>
      </c>
      <c r="P397" s="46">
        <f t="shared" si="90"/>
        <v>0</v>
      </c>
      <c r="Q397" s="46">
        <f t="shared" si="91"/>
        <v>0</v>
      </c>
      <c r="R397" s="46">
        <f t="shared" si="92"/>
        <v>0</v>
      </c>
      <c r="S397" s="35" t="str">
        <f t="shared" si="93"/>
        <v>☓</v>
      </c>
      <c r="T397" s="35" t="str">
        <f t="shared" si="94"/>
        <v>☓</v>
      </c>
      <c r="U397" s="14">
        <f t="shared" si="99"/>
        <v>0</v>
      </c>
      <c r="V397" s="8">
        <f t="shared" si="95"/>
        <v>0</v>
      </c>
      <c r="W397" s="8">
        <f t="shared" si="96"/>
        <v>0</v>
      </c>
      <c r="X397" s="8">
        <f t="shared" si="97"/>
        <v>0</v>
      </c>
      <c r="Y397" s="8">
        <f t="shared" si="98"/>
        <v>0</v>
      </c>
    </row>
    <row r="398" spans="1:25" ht="14.25">
      <c r="A398" s="39">
        <v>415</v>
      </c>
      <c r="B398" s="62"/>
      <c r="C398" s="44"/>
      <c r="D398" s="44"/>
      <c r="E398" s="17"/>
      <c r="F398" s="60"/>
      <c r="G398" s="44"/>
      <c r="H398" s="89"/>
      <c r="I398" s="88"/>
      <c r="J398" s="47" t="str">
        <f t="shared" si="88"/>
        <v/>
      </c>
      <c r="K398" s="47" t="str">
        <f t="shared" si="86"/>
        <v/>
      </c>
      <c r="L398" s="47" t="str">
        <f t="shared" si="87"/>
        <v/>
      </c>
      <c r="M398" s="47" t="str">
        <f>IF($J398&lt;&gt;"",IF(いんふぉ・EnneSmart利用開始申込書!$B$48="希望しない","",IF(TRIM(F398)="","未記入",T398)),IF(TRIM(F398)="","","☓"))</f>
        <v/>
      </c>
      <c r="N398" s="46"/>
      <c r="O398" s="46">
        <f t="shared" si="89"/>
        <v>0</v>
      </c>
      <c r="P398" s="46">
        <f t="shared" si="90"/>
        <v>0</v>
      </c>
      <c r="Q398" s="46">
        <f t="shared" si="91"/>
        <v>0</v>
      </c>
      <c r="R398" s="46">
        <f t="shared" si="92"/>
        <v>0</v>
      </c>
      <c r="S398" s="35" t="str">
        <f t="shared" si="93"/>
        <v>☓</v>
      </c>
      <c r="T398" s="35" t="str">
        <f t="shared" si="94"/>
        <v>☓</v>
      </c>
      <c r="U398" s="14">
        <f t="shared" si="99"/>
        <v>0</v>
      </c>
      <c r="V398" s="8">
        <f t="shared" si="95"/>
        <v>0</v>
      </c>
      <c r="W398" s="8">
        <f t="shared" si="96"/>
        <v>0</v>
      </c>
      <c r="X398" s="8">
        <f t="shared" si="97"/>
        <v>0</v>
      </c>
      <c r="Y398" s="8">
        <f t="shared" si="98"/>
        <v>0</v>
      </c>
    </row>
    <row r="399" spans="1:25" ht="14.25">
      <c r="A399" s="39">
        <v>416</v>
      </c>
      <c r="B399" s="62"/>
      <c r="C399" s="44"/>
      <c r="D399" s="44"/>
      <c r="E399" s="17"/>
      <c r="F399" s="60"/>
      <c r="G399" s="44"/>
      <c r="H399" s="89"/>
      <c r="I399" s="88"/>
      <c r="J399" s="47" t="str">
        <f t="shared" si="88"/>
        <v/>
      </c>
      <c r="K399" s="47" t="str">
        <f t="shared" si="86"/>
        <v/>
      </c>
      <c r="L399" s="47" t="str">
        <f t="shared" si="87"/>
        <v/>
      </c>
      <c r="M399" s="47" t="str">
        <f>IF($J399&lt;&gt;"",IF(いんふぉ・EnneSmart利用開始申込書!$B$48="希望しない","",IF(TRIM(F399)="","未記入",T399)),IF(TRIM(F399)="","","☓"))</f>
        <v/>
      </c>
      <c r="N399" s="46"/>
      <c r="O399" s="46">
        <f t="shared" si="89"/>
        <v>0</v>
      </c>
      <c r="P399" s="46">
        <f t="shared" si="90"/>
        <v>0</v>
      </c>
      <c r="Q399" s="46">
        <f t="shared" si="91"/>
        <v>0</v>
      </c>
      <c r="R399" s="46">
        <f t="shared" si="92"/>
        <v>0</v>
      </c>
      <c r="S399" s="35" t="str">
        <f t="shared" si="93"/>
        <v>☓</v>
      </c>
      <c r="T399" s="35" t="str">
        <f t="shared" si="94"/>
        <v>☓</v>
      </c>
      <c r="U399" s="14">
        <f t="shared" si="99"/>
        <v>0</v>
      </c>
      <c r="V399" s="8">
        <f t="shared" si="95"/>
        <v>0</v>
      </c>
      <c r="W399" s="8">
        <f t="shared" si="96"/>
        <v>0</v>
      </c>
      <c r="X399" s="8">
        <f t="shared" si="97"/>
        <v>0</v>
      </c>
      <c r="Y399" s="8">
        <f t="shared" si="98"/>
        <v>0</v>
      </c>
    </row>
    <row r="400" spans="1:25" ht="14.25">
      <c r="A400" s="39">
        <v>417</v>
      </c>
      <c r="B400" s="62"/>
      <c r="C400" s="44"/>
      <c r="D400" s="44"/>
      <c r="E400" s="17"/>
      <c r="F400" s="60"/>
      <c r="G400" s="44"/>
      <c r="H400" s="89"/>
      <c r="I400" s="88"/>
      <c r="J400" s="47" t="str">
        <f t="shared" si="88"/>
        <v/>
      </c>
      <c r="K400" s="47" t="str">
        <f t="shared" si="86"/>
        <v/>
      </c>
      <c r="L400" s="47" t="str">
        <f t="shared" si="87"/>
        <v/>
      </c>
      <c r="M400" s="47" t="str">
        <f>IF($J400&lt;&gt;"",IF(いんふぉ・EnneSmart利用開始申込書!$B$48="希望しない","",IF(TRIM(F400)="","未記入",T400)),IF(TRIM(F400)="","","☓"))</f>
        <v/>
      </c>
      <c r="N400" s="46"/>
      <c r="O400" s="46">
        <f t="shared" si="89"/>
        <v>0</v>
      </c>
      <c r="P400" s="46">
        <f t="shared" si="90"/>
        <v>0</v>
      </c>
      <c r="Q400" s="46">
        <f t="shared" si="91"/>
        <v>0</v>
      </c>
      <c r="R400" s="46">
        <f t="shared" si="92"/>
        <v>0</v>
      </c>
      <c r="S400" s="35" t="str">
        <f t="shared" si="93"/>
        <v>☓</v>
      </c>
      <c r="T400" s="35" t="str">
        <f t="shared" si="94"/>
        <v>☓</v>
      </c>
      <c r="U400" s="14">
        <f t="shared" si="99"/>
        <v>0</v>
      </c>
      <c r="V400" s="8">
        <f t="shared" si="95"/>
        <v>0</v>
      </c>
      <c r="W400" s="8">
        <f t="shared" si="96"/>
        <v>0</v>
      </c>
      <c r="X400" s="8">
        <f t="shared" si="97"/>
        <v>0</v>
      </c>
      <c r="Y400" s="8">
        <f t="shared" si="98"/>
        <v>0</v>
      </c>
    </row>
    <row r="401" spans="1:25" ht="14.25">
      <c r="A401" s="39">
        <v>418</v>
      </c>
      <c r="B401" s="62"/>
      <c r="C401" s="44"/>
      <c r="D401" s="44"/>
      <c r="E401" s="17"/>
      <c r="F401" s="60"/>
      <c r="G401" s="44"/>
      <c r="H401" s="89"/>
      <c r="I401" s="88"/>
      <c r="J401" s="47" t="str">
        <f t="shared" si="88"/>
        <v/>
      </c>
      <c r="K401" s="47" t="str">
        <f t="shared" si="86"/>
        <v/>
      </c>
      <c r="L401" s="47" t="str">
        <f t="shared" si="87"/>
        <v/>
      </c>
      <c r="M401" s="47" t="str">
        <f>IF($J401&lt;&gt;"",IF(いんふぉ・EnneSmart利用開始申込書!$B$48="希望しない","",IF(TRIM(F401)="","未記入",T401)),IF(TRIM(F401)="","","☓"))</f>
        <v/>
      </c>
      <c r="N401" s="46"/>
      <c r="O401" s="46">
        <f t="shared" si="89"/>
        <v>0</v>
      </c>
      <c r="P401" s="46">
        <f t="shared" si="90"/>
        <v>0</v>
      </c>
      <c r="Q401" s="46">
        <f t="shared" si="91"/>
        <v>0</v>
      </c>
      <c r="R401" s="46">
        <f t="shared" si="92"/>
        <v>0</v>
      </c>
      <c r="S401" s="35" t="str">
        <f t="shared" si="93"/>
        <v>☓</v>
      </c>
      <c r="T401" s="35" t="str">
        <f t="shared" si="94"/>
        <v>☓</v>
      </c>
      <c r="U401" s="14">
        <f t="shared" si="99"/>
        <v>0</v>
      </c>
      <c r="V401" s="8">
        <f t="shared" si="95"/>
        <v>0</v>
      </c>
      <c r="W401" s="8">
        <f t="shared" si="96"/>
        <v>0</v>
      </c>
      <c r="X401" s="8">
        <f t="shared" si="97"/>
        <v>0</v>
      </c>
      <c r="Y401" s="8">
        <f t="shared" si="98"/>
        <v>0</v>
      </c>
    </row>
    <row r="402" spans="1:25" ht="14.25">
      <c r="A402" s="39">
        <v>419</v>
      </c>
      <c r="B402" s="62"/>
      <c r="C402" s="44"/>
      <c r="D402" s="44"/>
      <c r="E402" s="17"/>
      <c r="F402" s="60"/>
      <c r="G402" s="44"/>
      <c r="H402" s="89"/>
      <c r="I402" s="88"/>
      <c r="J402" s="47" t="str">
        <f t="shared" si="88"/>
        <v/>
      </c>
      <c r="K402" s="47" t="str">
        <f t="shared" si="86"/>
        <v/>
      </c>
      <c r="L402" s="47" t="str">
        <f t="shared" si="87"/>
        <v/>
      </c>
      <c r="M402" s="47" t="str">
        <f>IF($J402&lt;&gt;"",IF(いんふぉ・EnneSmart利用開始申込書!$B$48="希望しない","",IF(TRIM(F402)="","未記入",T402)),IF(TRIM(F402)="","","☓"))</f>
        <v/>
      </c>
      <c r="N402" s="46"/>
      <c r="O402" s="46">
        <f t="shared" si="89"/>
        <v>0</v>
      </c>
      <c r="P402" s="46">
        <f t="shared" si="90"/>
        <v>0</v>
      </c>
      <c r="Q402" s="46">
        <f t="shared" si="91"/>
        <v>0</v>
      </c>
      <c r="R402" s="46">
        <f t="shared" si="92"/>
        <v>0</v>
      </c>
      <c r="S402" s="35" t="str">
        <f t="shared" si="93"/>
        <v>☓</v>
      </c>
      <c r="T402" s="35" t="str">
        <f t="shared" si="94"/>
        <v>☓</v>
      </c>
      <c r="U402" s="14">
        <f t="shared" si="99"/>
        <v>0</v>
      </c>
      <c r="V402" s="8">
        <f t="shared" si="95"/>
        <v>0</v>
      </c>
      <c r="W402" s="8">
        <f t="shared" si="96"/>
        <v>0</v>
      </c>
      <c r="X402" s="8">
        <f t="shared" si="97"/>
        <v>0</v>
      </c>
      <c r="Y402" s="8">
        <f t="shared" si="98"/>
        <v>0</v>
      </c>
    </row>
    <row r="403" spans="1:25" ht="14.25">
      <c r="A403" s="39">
        <v>420</v>
      </c>
      <c r="B403" s="62"/>
      <c r="C403" s="44"/>
      <c r="D403" s="44"/>
      <c r="E403" s="17"/>
      <c r="F403" s="60"/>
      <c r="G403" s="44"/>
      <c r="H403" s="89"/>
      <c r="I403" s="88"/>
      <c r="J403" s="47" t="str">
        <f t="shared" si="88"/>
        <v/>
      </c>
      <c r="K403" s="47" t="str">
        <f t="shared" si="86"/>
        <v/>
      </c>
      <c r="L403" s="47" t="str">
        <f t="shared" si="87"/>
        <v/>
      </c>
      <c r="M403" s="47" t="str">
        <f>IF($J403&lt;&gt;"",IF(いんふぉ・EnneSmart利用開始申込書!$B$48="希望しない","",IF(TRIM(F403)="","未記入",T403)),IF(TRIM(F403)="","","☓"))</f>
        <v/>
      </c>
      <c r="N403" s="46"/>
      <c r="O403" s="46">
        <f t="shared" si="89"/>
        <v>0</v>
      </c>
      <c r="P403" s="46">
        <f t="shared" si="90"/>
        <v>0</v>
      </c>
      <c r="Q403" s="46">
        <f t="shared" si="91"/>
        <v>0</v>
      </c>
      <c r="R403" s="46">
        <f t="shared" si="92"/>
        <v>0</v>
      </c>
      <c r="S403" s="35" t="str">
        <f t="shared" si="93"/>
        <v>☓</v>
      </c>
      <c r="T403" s="35" t="str">
        <f t="shared" si="94"/>
        <v>☓</v>
      </c>
      <c r="U403" s="14">
        <f t="shared" si="99"/>
        <v>0</v>
      </c>
      <c r="V403" s="8">
        <f t="shared" si="95"/>
        <v>0</v>
      </c>
      <c r="W403" s="8">
        <f t="shared" si="96"/>
        <v>0</v>
      </c>
      <c r="X403" s="8">
        <f t="shared" si="97"/>
        <v>0</v>
      </c>
      <c r="Y403" s="8">
        <f t="shared" si="98"/>
        <v>0</v>
      </c>
    </row>
    <row r="404" spans="1:25" ht="14.25">
      <c r="A404" s="39">
        <v>421</v>
      </c>
      <c r="B404" s="62"/>
      <c r="C404" s="44"/>
      <c r="D404" s="44"/>
      <c r="E404" s="17"/>
      <c r="F404" s="60"/>
      <c r="G404" s="44"/>
      <c r="H404" s="89"/>
      <c r="I404" s="88"/>
      <c r="J404" s="47" t="str">
        <f t="shared" si="88"/>
        <v/>
      </c>
      <c r="K404" s="47" t="str">
        <f t="shared" si="86"/>
        <v/>
      </c>
      <c r="L404" s="47" t="str">
        <f t="shared" si="87"/>
        <v/>
      </c>
      <c r="M404" s="47" t="str">
        <f>IF($J404&lt;&gt;"",IF(いんふぉ・EnneSmart利用開始申込書!$B$48="希望しない","",IF(TRIM(F404)="","未記入",T404)),IF(TRIM(F404)="","","☓"))</f>
        <v/>
      </c>
      <c r="N404" s="46"/>
      <c r="O404" s="46">
        <f t="shared" si="89"/>
        <v>0</v>
      </c>
      <c r="P404" s="46">
        <f t="shared" si="90"/>
        <v>0</v>
      </c>
      <c r="Q404" s="46">
        <f t="shared" si="91"/>
        <v>0</v>
      </c>
      <c r="R404" s="46">
        <f t="shared" si="92"/>
        <v>0</v>
      </c>
      <c r="S404" s="35" t="str">
        <f t="shared" si="93"/>
        <v>☓</v>
      </c>
      <c r="T404" s="35" t="str">
        <f t="shared" si="94"/>
        <v>☓</v>
      </c>
      <c r="U404" s="14">
        <f t="shared" si="99"/>
        <v>0</v>
      </c>
      <c r="V404" s="8">
        <f t="shared" si="95"/>
        <v>0</v>
      </c>
      <c r="W404" s="8">
        <f t="shared" si="96"/>
        <v>0</v>
      </c>
      <c r="X404" s="8">
        <f t="shared" si="97"/>
        <v>0</v>
      </c>
      <c r="Y404" s="8">
        <f t="shared" si="98"/>
        <v>0</v>
      </c>
    </row>
    <row r="405" spans="1:25" ht="14.25">
      <c r="A405" s="39">
        <v>422</v>
      </c>
      <c r="B405" s="62"/>
      <c r="C405" s="44"/>
      <c r="D405" s="44"/>
      <c r="E405" s="17"/>
      <c r="F405" s="60"/>
      <c r="G405" s="44"/>
      <c r="H405" s="89"/>
      <c r="I405" s="88"/>
      <c r="J405" s="47" t="str">
        <f t="shared" si="88"/>
        <v/>
      </c>
      <c r="K405" s="47" t="str">
        <f t="shared" si="86"/>
        <v/>
      </c>
      <c r="L405" s="47" t="str">
        <f t="shared" si="87"/>
        <v/>
      </c>
      <c r="M405" s="47" t="str">
        <f>IF($J405&lt;&gt;"",IF(いんふぉ・EnneSmart利用開始申込書!$B$48="希望しない","",IF(TRIM(F405)="","未記入",T405)),IF(TRIM(F405)="","","☓"))</f>
        <v/>
      </c>
      <c r="N405" s="46"/>
      <c r="O405" s="46">
        <f t="shared" si="89"/>
        <v>0</v>
      </c>
      <c r="P405" s="46">
        <f t="shared" si="90"/>
        <v>0</v>
      </c>
      <c r="Q405" s="46">
        <f t="shared" si="91"/>
        <v>0</v>
      </c>
      <c r="R405" s="46">
        <f t="shared" si="92"/>
        <v>0</v>
      </c>
      <c r="S405" s="35" t="str">
        <f t="shared" si="93"/>
        <v>☓</v>
      </c>
      <c r="T405" s="35" t="str">
        <f t="shared" si="94"/>
        <v>☓</v>
      </c>
      <c r="U405" s="14">
        <f t="shared" si="99"/>
        <v>0</v>
      </c>
      <c r="V405" s="8">
        <f t="shared" si="95"/>
        <v>0</v>
      </c>
      <c r="W405" s="8">
        <f t="shared" si="96"/>
        <v>0</v>
      </c>
      <c r="X405" s="8">
        <f t="shared" si="97"/>
        <v>0</v>
      </c>
      <c r="Y405" s="8">
        <f t="shared" si="98"/>
        <v>0</v>
      </c>
    </row>
    <row r="406" spans="1:25" ht="14.25">
      <c r="A406" s="39">
        <v>423</v>
      </c>
      <c r="B406" s="62"/>
      <c r="C406" s="44"/>
      <c r="D406" s="44"/>
      <c r="E406" s="17"/>
      <c r="F406" s="60"/>
      <c r="G406" s="44"/>
      <c r="H406" s="89"/>
      <c r="I406" s="88"/>
      <c r="J406" s="47" t="str">
        <f t="shared" si="88"/>
        <v/>
      </c>
      <c r="K406" s="47" t="str">
        <f t="shared" si="86"/>
        <v/>
      </c>
      <c r="L406" s="47" t="str">
        <f t="shared" si="87"/>
        <v/>
      </c>
      <c r="M406" s="47" t="str">
        <f>IF($J406&lt;&gt;"",IF(いんふぉ・EnneSmart利用開始申込書!$B$48="希望しない","",IF(TRIM(F406)="","未記入",T406)),IF(TRIM(F406)="","","☓"))</f>
        <v/>
      </c>
      <c r="N406" s="46"/>
      <c r="O406" s="46">
        <f t="shared" si="89"/>
        <v>0</v>
      </c>
      <c r="P406" s="46">
        <f t="shared" si="90"/>
        <v>0</v>
      </c>
      <c r="Q406" s="46">
        <f t="shared" si="91"/>
        <v>0</v>
      </c>
      <c r="R406" s="46">
        <f t="shared" si="92"/>
        <v>0</v>
      </c>
      <c r="S406" s="35" t="str">
        <f t="shared" si="93"/>
        <v>☓</v>
      </c>
      <c r="T406" s="35" t="str">
        <f t="shared" si="94"/>
        <v>☓</v>
      </c>
      <c r="U406" s="14">
        <f t="shared" si="99"/>
        <v>0</v>
      </c>
      <c r="V406" s="8">
        <f t="shared" si="95"/>
        <v>0</v>
      </c>
      <c r="W406" s="8">
        <f t="shared" si="96"/>
        <v>0</v>
      </c>
      <c r="X406" s="8">
        <f t="shared" si="97"/>
        <v>0</v>
      </c>
      <c r="Y406" s="8">
        <f t="shared" si="98"/>
        <v>0</v>
      </c>
    </row>
    <row r="407" spans="1:25" ht="14.25">
      <c r="A407" s="39">
        <v>424</v>
      </c>
      <c r="B407" s="62"/>
      <c r="C407" s="44"/>
      <c r="D407" s="44"/>
      <c r="E407" s="17"/>
      <c r="F407" s="60"/>
      <c r="G407" s="44"/>
      <c r="H407" s="89"/>
      <c r="I407" s="88"/>
      <c r="J407" s="47" t="str">
        <f t="shared" si="88"/>
        <v/>
      </c>
      <c r="K407" s="47" t="str">
        <f t="shared" si="86"/>
        <v/>
      </c>
      <c r="L407" s="47" t="str">
        <f t="shared" si="87"/>
        <v/>
      </c>
      <c r="M407" s="47" t="str">
        <f>IF($J407&lt;&gt;"",IF(いんふぉ・EnneSmart利用開始申込書!$B$48="希望しない","",IF(TRIM(F407)="","未記入",T407)),IF(TRIM(F407)="","","☓"))</f>
        <v/>
      </c>
      <c r="N407" s="46"/>
      <c r="O407" s="46">
        <f t="shared" si="89"/>
        <v>0</v>
      </c>
      <c r="P407" s="46">
        <f t="shared" si="90"/>
        <v>0</v>
      </c>
      <c r="Q407" s="46">
        <f t="shared" si="91"/>
        <v>0</v>
      </c>
      <c r="R407" s="46">
        <f t="shared" si="92"/>
        <v>0</v>
      </c>
      <c r="S407" s="35" t="str">
        <f t="shared" si="93"/>
        <v>☓</v>
      </c>
      <c r="T407" s="35" t="str">
        <f t="shared" si="94"/>
        <v>☓</v>
      </c>
      <c r="U407" s="14">
        <f t="shared" si="99"/>
        <v>0</v>
      </c>
      <c r="V407" s="8">
        <f t="shared" si="95"/>
        <v>0</v>
      </c>
      <c r="W407" s="8">
        <f t="shared" si="96"/>
        <v>0</v>
      </c>
      <c r="X407" s="8">
        <f t="shared" si="97"/>
        <v>0</v>
      </c>
      <c r="Y407" s="8">
        <f t="shared" si="98"/>
        <v>0</v>
      </c>
    </row>
    <row r="408" spans="1:25" ht="14.25">
      <c r="A408" s="39">
        <v>425</v>
      </c>
      <c r="B408" s="62"/>
      <c r="C408" s="44"/>
      <c r="D408" s="44"/>
      <c r="E408" s="17"/>
      <c r="F408" s="60"/>
      <c r="G408" s="44"/>
      <c r="H408" s="89"/>
      <c r="I408" s="88"/>
      <c r="J408" s="47" t="str">
        <f t="shared" si="88"/>
        <v/>
      </c>
      <c r="K408" s="47" t="str">
        <f t="shared" si="86"/>
        <v/>
      </c>
      <c r="L408" s="47" t="str">
        <f t="shared" si="87"/>
        <v/>
      </c>
      <c r="M408" s="47" t="str">
        <f>IF($J408&lt;&gt;"",IF(いんふぉ・EnneSmart利用開始申込書!$B$48="希望しない","",IF(TRIM(F408)="","未記入",T408)),IF(TRIM(F408)="","","☓"))</f>
        <v/>
      </c>
      <c r="N408" s="46"/>
      <c r="O408" s="46">
        <f t="shared" si="89"/>
        <v>0</v>
      </c>
      <c r="P408" s="46">
        <f t="shared" si="90"/>
        <v>0</v>
      </c>
      <c r="Q408" s="46">
        <f t="shared" si="91"/>
        <v>0</v>
      </c>
      <c r="R408" s="46">
        <f t="shared" si="92"/>
        <v>0</v>
      </c>
      <c r="S408" s="35" t="str">
        <f t="shared" si="93"/>
        <v>☓</v>
      </c>
      <c r="T408" s="35" t="str">
        <f t="shared" si="94"/>
        <v>☓</v>
      </c>
      <c r="U408" s="14">
        <f t="shared" si="99"/>
        <v>0</v>
      </c>
      <c r="V408" s="8">
        <f t="shared" si="95"/>
        <v>0</v>
      </c>
      <c r="W408" s="8">
        <f t="shared" si="96"/>
        <v>0</v>
      </c>
      <c r="X408" s="8">
        <f t="shared" si="97"/>
        <v>0</v>
      </c>
      <c r="Y408" s="8">
        <f t="shared" si="98"/>
        <v>0</v>
      </c>
    </row>
    <row r="409" spans="1:25" ht="14.25">
      <c r="A409" s="39">
        <v>426</v>
      </c>
      <c r="B409" s="62"/>
      <c r="C409" s="44"/>
      <c r="D409" s="44"/>
      <c r="E409" s="17"/>
      <c r="F409" s="60"/>
      <c r="G409" s="44"/>
      <c r="H409" s="89"/>
      <c r="I409" s="88"/>
      <c r="J409" s="47" t="str">
        <f t="shared" si="88"/>
        <v/>
      </c>
      <c r="K409" s="47" t="str">
        <f t="shared" si="86"/>
        <v/>
      </c>
      <c r="L409" s="47" t="str">
        <f t="shared" si="87"/>
        <v/>
      </c>
      <c r="M409" s="47" t="str">
        <f>IF($J409&lt;&gt;"",IF(いんふぉ・EnneSmart利用開始申込書!$B$48="希望しない","",IF(TRIM(F409)="","未記入",T409)),IF(TRIM(F409)="","","☓"))</f>
        <v/>
      </c>
      <c r="N409" s="46"/>
      <c r="O409" s="46">
        <f t="shared" si="89"/>
        <v>0</v>
      </c>
      <c r="P409" s="46">
        <f t="shared" si="90"/>
        <v>0</v>
      </c>
      <c r="Q409" s="46">
        <f t="shared" si="91"/>
        <v>0</v>
      </c>
      <c r="R409" s="46">
        <f t="shared" si="92"/>
        <v>0</v>
      </c>
      <c r="S409" s="35" t="str">
        <f t="shared" si="93"/>
        <v>☓</v>
      </c>
      <c r="T409" s="35" t="str">
        <f t="shared" si="94"/>
        <v>☓</v>
      </c>
      <c r="U409" s="14">
        <f t="shared" si="99"/>
        <v>0</v>
      </c>
      <c r="V409" s="8">
        <f t="shared" si="95"/>
        <v>0</v>
      </c>
      <c r="W409" s="8">
        <f t="shared" si="96"/>
        <v>0</v>
      </c>
      <c r="X409" s="8">
        <f t="shared" si="97"/>
        <v>0</v>
      </c>
      <c r="Y409" s="8">
        <f t="shared" si="98"/>
        <v>0</v>
      </c>
    </row>
    <row r="410" spans="1:25" ht="14.25">
      <c r="A410" s="39">
        <v>427</v>
      </c>
      <c r="B410" s="62"/>
      <c r="C410" s="44"/>
      <c r="D410" s="44"/>
      <c r="E410" s="17"/>
      <c r="F410" s="60"/>
      <c r="G410" s="44"/>
      <c r="H410" s="89"/>
      <c r="I410" s="88"/>
      <c r="J410" s="47" t="str">
        <f t="shared" si="88"/>
        <v/>
      </c>
      <c r="K410" s="47" t="str">
        <f t="shared" si="86"/>
        <v/>
      </c>
      <c r="L410" s="47" t="str">
        <f t="shared" si="87"/>
        <v/>
      </c>
      <c r="M410" s="47" t="str">
        <f>IF($J410&lt;&gt;"",IF(いんふぉ・EnneSmart利用開始申込書!$B$48="希望しない","",IF(TRIM(F410)="","未記入",T410)),IF(TRIM(F410)="","","☓"))</f>
        <v/>
      </c>
      <c r="N410" s="46"/>
      <c r="O410" s="46">
        <f t="shared" si="89"/>
        <v>0</v>
      </c>
      <c r="P410" s="46">
        <f t="shared" si="90"/>
        <v>0</v>
      </c>
      <c r="Q410" s="46">
        <f t="shared" si="91"/>
        <v>0</v>
      </c>
      <c r="R410" s="46">
        <f t="shared" si="92"/>
        <v>0</v>
      </c>
      <c r="S410" s="35" t="str">
        <f t="shared" si="93"/>
        <v>☓</v>
      </c>
      <c r="T410" s="35" t="str">
        <f t="shared" si="94"/>
        <v>☓</v>
      </c>
      <c r="U410" s="14">
        <f t="shared" si="99"/>
        <v>0</v>
      </c>
      <c r="V410" s="8">
        <f t="shared" si="95"/>
        <v>0</v>
      </c>
      <c r="W410" s="8">
        <f t="shared" si="96"/>
        <v>0</v>
      </c>
      <c r="X410" s="8">
        <f t="shared" si="97"/>
        <v>0</v>
      </c>
      <c r="Y410" s="8">
        <f t="shared" si="98"/>
        <v>0</v>
      </c>
    </row>
    <row r="411" spans="1:25" ht="14.25">
      <c r="A411" s="39">
        <v>428</v>
      </c>
      <c r="B411" s="62"/>
      <c r="C411" s="44"/>
      <c r="D411" s="44"/>
      <c r="E411" s="17"/>
      <c r="F411" s="60"/>
      <c r="G411" s="44"/>
      <c r="H411" s="89"/>
      <c r="I411" s="88"/>
      <c r="J411" s="47" t="str">
        <f t="shared" si="88"/>
        <v/>
      </c>
      <c r="K411" s="47" t="str">
        <f t="shared" si="86"/>
        <v/>
      </c>
      <c r="L411" s="47" t="str">
        <f t="shared" si="87"/>
        <v/>
      </c>
      <c r="M411" s="47" t="str">
        <f>IF($J411&lt;&gt;"",IF(いんふぉ・EnneSmart利用開始申込書!$B$48="希望しない","",IF(TRIM(F411)="","未記入",T411)),IF(TRIM(F411)="","","☓"))</f>
        <v/>
      </c>
      <c r="N411" s="46"/>
      <c r="O411" s="46">
        <f t="shared" si="89"/>
        <v>0</v>
      </c>
      <c r="P411" s="46">
        <f t="shared" si="90"/>
        <v>0</v>
      </c>
      <c r="Q411" s="46">
        <f t="shared" si="91"/>
        <v>0</v>
      </c>
      <c r="R411" s="46">
        <f t="shared" si="92"/>
        <v>0</v>
      </c>
      <c r="S411" s="35" t="str">
        <f t="shared" si="93"/>
        <v>☓</v>
      </c>
      <c r="T411" s="35" t="str">
        <f t="shared" si="94"/>
        <v>☓</v>
      </c>
      <c r="U411" s="14">
        <f t="shared" si="99"/>
        <v>0</v>
      </c>
      <c r="V411" s="8">
        <f t="shared" si="95"/>
        <v>0</v>
      </c>
      <c r="W411" s="8">
        <f t="shared" si="96"/>
        <v>0</v>
      </c>
      <c r="X411" s="8">
        <f t="shared" si="97"/>
        <v>0</v>
      </c>
      <c r="Y411" s="8">
        <f t="shared" si="98"/>
        <v>0</v>
      </c>
    </row>
    <row r="412" spans="1:25" ht="14.25">
      <c r="A412" s="39">
        <v>429</v>
      </c>
      <c r="B412" s="62"/>
      <c r="C412" s="44"/>
      <c r="D412" s="44"/>
      <c r="E412" s="17"/>
      <c r="F412" s="60"/>
      <c r="G412" s="44"/>
      <c r="H412" s="89"/>
      <c r="I412" s="88"/>
      <c r="J412" s="47" t="str">
        <f t="shared" si="88"/>
        <v/>
      </c>
      <c r="K412" s="47" t="str">
        <f t="shared" si="86"/>
        <v/>
      </c>
      <c r="L412" s="47" t="str">
        <f t="shared" si="87"/>
        <v/>
      </c>
      <c r="M412" s="47" t="str">
        <f>IF($J412&lt;&gt;"",IF(いんふぉ・EnneSmart利用開始申込書!$B$48="希望しない","",IF(TRIM(F412)="","未記入",T412)),IF(TRIM(F412)="","","☓"))</f>
        <v/>
      </c>
      <c r="N412" s="46"/>
      <c r="O412" s="46">
        <f t="shared" si="89"/>
        <v>0</v>
      </c>
      <c r="P412" s="46">
        <f t="shared" si="90"/>
        <v>0</v>
      </c>
      <c r="Q412" s="46">
        <f t="shared" si="91"/>
        <v>0</v>
      </c>
      <c r="R412" s="46">
        <f t="shared" si="92"/>
        <v>0</v>
      </c>
      <c r="S412" s="35" t="str">
        <f t="shared" si="93"/>
        <v>☓</v>
      </c>
      <c r="T412" s="35" t="str">
        <f t="shared" si="94"/>
        <v>☓</v>
      </c>
      <c r="U412" s="14">
        <f t="shared" si="99"/>
        <v>0</v>
      </c>
      <c r="V412" s="8">
        <f t="shared" si="95"/>
        <v>0</v>
      </c>
      <c r="W412" s="8">
        <f t="shared" si="96"/>
        <v>0</v>
      </c>
      <c r="X412" s="8">
        <f t="shared" si="97"/>
        <v>0</v>
      </c>
      <c r="Y412" s="8">
        <f t="shared" si="98"/>
        <v>0</v>
      </c>
    </row>
    <row r="413" spans="1:25" ht="14.25">
      <c r="A413" s="39">
        <v>430</v>
      </c>
      <c r="B413" s="62"/>
      <c r="C413" s="44"/>
      <c r="D413" s="44"/>
      <c r="E413" s="17"/>
      <c r="F413" s="60"/>
      <c r="G413" s="44"/>
      <c r="H413" s="89"/>
      <c r="I413" s="88"/>
      <c r="J413" s="47" t="str">
        <f t="shared" si="88"/>
        <v/>
      </c>
      <c r="K413" s="47" t="str">
        <f t="shared" si="86"/>
        <v/>
      </c>
      <c r="L413" s="47" t="str">
        <f t="shared" si="87"/>
        <v/>
      </c>
      <c r="M413" s="47" t="str">
        <f>IF($J413&lt;&gt;"",IF(いんふぉ・EnneSmart利用開始申込書!$B$48="希望しない","",IF(TRIM(F413)="","未記入",T413)),IF(TRIM(F413)="","","☓"))</f>
        <v/>
      </c>
      <c r="N413" s="46"/>
      <c r="O413" s="46">
        <f t="shared" si="89"/>
        <v>0</v>
      </c>
      <c r="P413" s="46">
        <f t="shared" si="90"/>
        <v>0</v>
      </c>
      <c r="Q413" s="46">
        <f t="shared" si="91"/>
        <v>0</v>
      </c>
      <c r="R413" s="46">
        <f t="shared" si="92"/>
        <v>0</v>
      </c>
      <c r="S413" s="35" t="str">
        <f t="shared" si="93"/>
        <v>☓</v>
      </c>
      <c r="T413" s="35" t="str">
        <f t="shared" si="94"/>
        <v>☓</v>
      </c>
      <c r="U413" s="14">
        <f t="shared" si="99"/>
        <v>0</v>
      </c>
      <c r="V413" s="8">
        <f t="shared" si="95"/>
        <v>0</v>
      </c>
      <c r="W413" s="8">
        <f t="shared" si="96"/>
        <v>0</v>
      </c>
      <c r="X413" s="8">
        <f t="shared" si="97"/>
        <v>0</v>
      </c>
      <c r="Y413" s="8">
        <f t="shared" si="98"/>
        <v>0</v>
      </c>
    </row>
    <row r="414" spans="1:25" ht="14.25">
      <c r="A414" s="39">
        <v>431</v>
      </c>
      <c r="B414" s="62"/>
      <c r="C414" s="44"/>
      <c r="D414" s="44"/>
      <c r="E414" s="17"/>
      <c r="F414" s="60"/>
      <c r="G414" s="44"/>
      <c r="H414" s="89"/>
      <c r="I414" s="88"/>
      <c r="J414" s="47" t="str">
        <f t="shared" si="88"/>
        <v/>
      </c>
      <c r="K414" s="47" t="str">
        <f t="shared" si="86"/>
        <v/>
      </c>
      <c r="L414" s="47" t="str">
        <f t="shared" si="87"/>
        <v/>
      </c>
      <c r="M414" s="47" t="str">
        <f>IF($J414&lt;&gt;"",IF(いんふぉ・EnneSmart利用開始申込書!$B$48="希望しない","",IF(TRIM(F414)="","未記入",T414)),IF(TRIM(F414)="","","☓"))</f>
        <v/>
      </c>
      <c r="N414" s="46"/>
      <c r="O414" s="46">
        <f t="shared" si="89"/>
        <v>0</v>
      </c>
      <c r="P414" s="46">
        <f t="shared" si="90"/>
        <v>0</v>
      </c>
      <c r="Q414" s="46">
        <f t="shared" si="91"/>
        <v>0</v>
      </c>
      <c r="R414" s="46">
        <f t="shared" si="92"/>
        <v>0</v>
      </c>
      <c r="S414" s="35" t="str">
        <f t="shared" si="93"/>
        <v>☓</v>
      </c>
      <c r="T414" s="35" t="str">
        <f t="shared" si="94"/>
        <v>☓</v>
      </c>
      <c r="U414" s="14">
        <f t="shared" si="99"/>
        <v>0</v>
      </c>
      <c r="V414" s="8">
        <f t="shared" si="95"/>
        <v>0</v>
      </c>
      <c r="W414" s="8">
        <f t="shared" si="96"/>
        <v>0</v>
      </c>
      <c r="X414" s="8">
        <f t="shared" si="97"/>
        <v>0</v>
      </c>
      <c r="Y414" s="8">
        <f t="shared" si="98"/>
        <v>0</v>
      </c>
    </row>
    <row r="415" spans="1:25" ht="14.25">
      <c r="A415" s="39">
        <v>432</v>
      </c>
      <c r="B415" s="62"/>
      <c r="C415" s="44"/>
      <c r="D415" s="44"/>
      <c r="E415" s="17"/>
      <c r="F415" s="60"/>
      <c r="G415" s="44"/>
      <c r="H415" s="89"/>
      <c r="I415" s="88"/>
      <c r="J415" s="47" t="str">
        <f t="shared" si="88"/>
        <v/>
      </c>
      <c r="K415" s="47" t="str">
        <f t="shared" si="86"/>
        <v/>
      </c>
      <c r="L415" s="47" t="str">
        <f t="shared" si="87"/>
        <v/>
      </c>
      <c r="M415" s="47" t="str">
        <f>IF($J415&lt;&gt;"",IF(いんふぉ・EnneSmart利用開始申込書!$B$48="希望しない","",IF(TRIM(F415)="","未記入",T415)),IF(TRIM(F415)="","","☓"))</f>
        <v/>
      </c>
      <c r="N415" s="46"/>
      <c r="O415" s="46">
        <f t="shared" si="89"/>
        <v>0</v>
      </c>
      <c r="P415" s="46">
        <f t="shared" si="90"/>
        <v>0</v>
      </c>
      <c r="Q415" s="46">
        <f t="shared" si="91"/>
        <v>0</v>
      </c>
      <c r="R415" s="46">
        <f t="shared" si="92"/>
        <v>0</v>
      </c>
      <c r="S415" s="35" t="str">
        <f t="shared" si="93"/>
        <v>☓</v>
      </c>
      <c r="T415" s="35" t="str">
        <f t="shared" si="94"/>
        <v>☓</v>
      </c>
      <c r="U415" s="14">
        <f t="shared" si="99"/>
        <v>0</v>
      </c>
      <c r="V415" s="8">
        <f t="shared" si="95"/>
        <v>0</v>
      </c>
      <c r="W415" s="8">
        <f t="shared" si="96"/>
        <v>0</v>
      </c>
      <c r="X415" s="8">
        <f t="shared" si="97"/>
        <v>0</v>
      </c>
      <c r="Y415" s="8">
        <f t="shared" si="98"/>
        <v>0</v>
      </c>
    </row>
    <row r="416" spans="1:25" ht="14.25">
      <c r="A416" s="39">
        <v>433</v>
      </c>
      <c r="B416" s="62"/>
      <c r="C416" s="44"/>
      <c r="D416" s="44"/>
      <c r="E416" s="17"/>
      <c r="F416" s="60"/>
      <c r="G416" s="44"/>
      <c r="H416" s="89"/>
      <c r="I416" s="88"/>
      <c r="J416" s="47" t="str">
        <f t="shared" si="88"/>
        <v/>
      </c>
      <c r="K416" s="47" t="str">
        <f t="shared" si="86"/>
        <v/>
      </c>
      <c r="L416" s="47" t="str">
        <f t="shared" si="87"/>
        <v/>
      </c>
      <c r="M416" s="47" t="str">
        <f>IF($J416&lt;&gt;"",IF(いんふぉ・EnneSmart利用開始申込書!$B$48="希望しない","",IF(TRIM(F416)="","未記入",T416)),IF(TRIM(F416)="","","☓"))</f>
        <v/>
      </c>
      <c r="N416" s="46"/>
      <c r="O416" s="46">
        <f t="shared" si="89"/>
        <v>0</v>
      </c>
      <c r="P416" s="46">
        <f t="shared" si="90"/>
        <v>0</v>
      </c>
      <c r="Q416" s="46">
        <f t="shared" si="91"/>
        <v>0</v>
      </c>
      <c r="R416" s="46">
        <f t="shared" si="92"/>
        <v>0</v>
      </c>
      <c r="S416" s="35" t="str">
        <f t="shared" si="93"/>
        <v>☓</v>
      </c>
      <c r="T416" s="35" t="str">
        <f t="shared" si="94"/>
        <v>☓</v>
      </c>
      <c r="U416" s="14">
        <f t="shared" si="99"/>
        <v>0</v>
      </c>
      <c r="V416" s="8">
        <f t="shared" si="95"/>
        <v>0</v>
      </c>
      <c r="W416" s="8">
        <f t="shared" si="96"/>
        <v>0</v>
      </c>
      <c r="X416" s="8">
        <f t="shared" si="97"/>
        <v>0</v>
      </c>
      <c r="Y416" s="8">
        <f t="shared" si="98"/>
        <v>0</v>
      </c>
    </row>
    <row r="417" spans="1:25" ht="14.25">
      <c r="A417" s="39">
        <v>434</v>
      </c>
      <c r="B417" s="62"/>
      <c r="C417" s="44"/>
      <c r="D417" s="44"/>
      <c r="E417" s="17"/>
      <c r="F417" s="60"/>
      <c r="G417" s="44"/>
      <c r="H417" s="89"/>
      <c r="I417" s="88"/>
      <c r="J417" s="47" t="str">
        <f t="shared" si="88"/>
        <v/>
      </c>
      <c r="K417" s="47" t="str">
        <f t="shared" si="86"/>
        <v/>
      </c>
      <c r="L417" s="47" t="str">
        <f t="shared" si="87"/>
        <v/>
      </c>
      <c r="M417" s="47" t="str">
        <f>IF($J417&lt;&gt;"",IF(いんふぉ・EnneSmart利用開始申込書!$B$48="希望しない","",IF(TRIM(F417)="","未記入",T417)),IF(TRIM(F417)="","","☓"))</f>
        <v/>
      </c>
      <c r="N417" s="46"/>
      <c r="O417" s="46">
        <f t="shared" si="89"/>
        <v>0</v>
      </c>
      <c r="P417" s="46">
        <f t="shared" si="90"/>
        <v>0</v>
      </c>
      <c r="Q417" s="46">
        <f t="shared" si="91"/>
        <v>0</v>
      </c>
      <c r="R417" s="46">
        <f t="shared" si="92"/>
        <v>0</v>
      </c>
      <c r="S417" s="35" t="str">
        <f t="shared" si="93"/>
        <v>☓</v>
      </c>
      <c r="T417" s="35" t="str">
        <f t="shared" si="94"/>
        <v>☓</v>
      </c>
      <c r="U417" s="14">
        <f t="shared" si="99"/>
        <v>0</v>
      </c>
      <c r="V417" s="8">
        <f t="shared" si="95"/>
        <v>0</v>
      </c>
      <c r="W417" s="8">
        <f t="shared" si="96"/>
        <v>0</v>
      </c>
      <c r="X417" s="8">
        <f t="shared" si="97"/>
        <v>0</v>
      </c>
      <c r="Y417" s="8">
        <f t="shared" si="98"/>
        <v>0</v>
      </c>
    </row>
    <row r="418" spans="1:25" ht="14.25">
      <c r="A418" s="39">
        <v>435</v>
      </c>
      <c r="B418" s="62"/>
      <c r="C418" s="44"/>
      <c r="D418" s="44"/>
      <c r="E418" s="17"/>
      <c r="F418" s="60"/>
      <c r="G418" s="44"/>
      <c r="H418" s="89"/>
      <c r="I418" s="88"/>
      <c r="J418" s="47" t="str">
        <f t="shared" si="88"/>
        <v/>
      </c>
      <c r="K418" s="47" t="str">
        <f t="shared" si="86"/>
        <v/>
      </c>
      <c r="L418" s="47" t="str">
        <f t="shared" si="87"/>
        <v/>
      </c>
      <c r="M418" s="47" t="str">
        <f>IF($J418&lt;&gt;"",IF(いんふぉ・EnneSmart利用開始申込書!$B$48="希望しない","",IF(TRIM(F418)="","未記入",T418)),IF(TRIM(F418)="","","☓"))</f>
        <v/>
      </c>
      <c r="N418" s="46"/>
      <c r="O418" s="46">
        <f t="shared" si="89"/>
        <v>0</v>
      </c>
      <c r="P418" s="46">
        <f t="shared" si="90"/>
        <v>0</v>
      </c>
      <c r="Q418" s="46">
        <f t="shared" si="91"/>
        <v>0</v>
      </c>
      <c r="R418" s="46">
        <f t="shared" si="92"/>
        <v>0</v>
      </c>
      <c r="S418" s="35" t="str">
        <f t="shared" si="93"/>
        <v>☓</v>
      </c>
      <c r="T418" s="35" t="str">
        <f t="shared" si="94"/>
        <v>☓</v>
      </c>
      <c r="U418" s="14">
        <f t="shared" si="99"/>
        <v>0</v>
      </c>
      <c r="V418" s="8">
        <f t="shared" si="95"/>
        <v>0</v>
      </c>
      <c r="W418" s="8">
        <f t="shared" si="96"/>
        <v>0</v>
      </c>
      <c r="X418" s="8">
        <f t="shared" si="97"/>
        <v>0</v>
      </c>
      <c r="Y418" s="8">
        <f t="shared" si="98"/>
        <v>0</v>
      </c>
    </row>
    <row r="419" spans="1:25" ht="14.25">
      <c r="A419" s="39">
        <v>436</v>
      </c>
      <c r="B419" s="62"/>
      <c r="C419" s="44"/>
      <c r="D419" s="44"/>
      <c r="E419" s="17"/>
      <c r="F419" s="60"/>
      <c r="G419" s="44"/>
      <c r="H419" s="89"/>
      <c r="I419" s="88"/>
      <c r="J419" s="47" t="str">
        <f t="shared" si="88"/>
        <v/>
      </c>
      <c r="K419" s="47" t="str">
        <f t="shared" si="86"/>
        <v/>
      </c>
      <c r="L419" s="47" t="str">
        <f t="shared" si="87"/>
        <v/>
      </c>
      <c r="M419" s="47" t="str">
        <f>IF($J419&lt;&gt;"",IF(いんふぉ・EnneSmart利用開始申込書!$B$48="希望しない","",IF(TRIM(F419)="","未記入",T419)),IF(TRIM(F419)="","","☓"))</f>
        <v/>
      </c>
      <c r="N419" s="46"/>
      <c r="O419" s="46">
        <f t="shared" si="89"/>
        <v>0</v>
      </c>
      <c r="P419" s="46">
        <f t="shared" si="90"/>
        <v>0</v>
      </c>
      <c r="Q419" s="46">
        <f t="shared" si="91"/>
        <v>0</v>
      </c>
      <c r="R419" s="46">
        <f t="shared" si="92"/>
        <v>0</v>
      </c>
      <c r="S419" s="35" t="str">
        <f t="shared" si="93"/>
        <v>☓</v>
      </c>
      <c r="T419" s="35" t="str">
        <f t="shared" si="94"/>
        <v>☓</v>
      </c>
      <c r="U419" s="14">
        <f t="shared" si="99"/>
        <v>0</v>
      </c>
      <c r="V419" s="8">
        <f t="shared" si="95"/>
        <v>0</v>
      </c>
      <c r="W419" s="8">
        <f t="shared" si="96"/>
        <v>0</v>
      </c>
      <c r="X419" s="8">
        <f t="shared" si="97"/>
        <v>0</v>
      </c>
      <c r="Y419" s="8">
        <f t="shared" si="98"/>
        <v>0</v>
      </c>
    </row>
    <row r="420" spans="1:25" ht="14.25">
      <c r="A420" s="39">
        <v>437</v>
      </c>
      <c r="B420" s="62"/>
      <c r="C420" s="44"/>
      <c r="D420" s="44"/>
      <c r="E420" s="17"/>
      <c r="F420" s="60"/>
      <c r="G420" s="44"/>
      <c r="H420" s="89"/>
      <c r="I420" s="88"/>
      <c r="J420" s="47" t="str">
        <f t="shared" si="88"/>
        <v/>
      </c>
      <c r="K420" s="47" t="str">
        <f t="shared" si="86"/>
        <v/>
      </c>
      <c r="L420" s="47" t="str">
        <f t="shared" si="87"/>
        <v/>
      </c>
      <c r="M420" s="47" t="str">
        <f>IF($J420&lt;&gt;"",IF(いんふぉ・EnneSmart利用開始申込書!$B$48="希望しない","",IF(TRIM(F420)="","未記入",T420)),IF(TRIM(F420)="","","☓"))</f>
        <v/>
      </c>
      <c r="N420" s="46"/>
      <c r="O420" s="46">
        <f t="shared" si="89"/>
        <v>0</v>
      </c>
      <c r="P420" s="46">
        <f t="shared" si="90"/>
        <v>0</v>
      </c>
      <c r="Q420" s="46">
        <f t="shared" si="91"/>
        <v>0</v>
      </c>
      <c r="R420" s="46">
        <f t="shared" si="92"/>
        <v>0</v>
      </c>
      <c r="S420" s="35" t="str">
        <f t="shared" si="93"/>
        <v>☓</v>
      </c>
      <c r="T420" s="35" t="str">
        <f t="shared" si="94"/>
        <v>☓</v>
      </c>
      <c r="U420" s="14">
        <f t="shared" si="99"/>
        <v>0</v>
      </c>
      <c r="V420" s="8">
        <f t="shared" si="95"/>
        <v>0</v>
      </c>
      <c r="W420" s="8">
        <f t="shared" si="96"/>
        <v>0</v>
      </c>
      <c r="X420" s="8">
        <f t="shared" si="97"/>
        <v>0</v>
      </c>
      <c r="Y420" s="8">
        <f t="shared" si="98"/>
        <v>0</v>
      </c>
    </row>
    <row r="421" spans="1:25" ht="14.25">
      <c r="A421" s="39">
        <v>438</v>
      </c>
      <c r="B421" s="62"/>
      <c r="C421" s="44"/>
      <c r="D421" s="44"/>
      <c r="E421" s="17"/>
      <c r="F421" s="60"/>
      <c r="G421" s="44"/>
      <c r="H421" s="89"/>
      <c r="I421" s="88"/>
      <c r="J421" s="47" t="str">
        <f t="shared" si="88"/>
        <v/>
      </c>
      <c r="K421" s="47" t="str">
        <f t="shared" si="86"/>
        <v/>
      </c>
      <c r="L421" s="47" t="str">
        <f t="shared" si="87"/>
        <v/>
      </c>
      <c r="M421" s="47" t="str">
        <f>IF($J421&lt;&gt;"",IF(いんふぉ・EnneSmart利用開始申込書!$B$48="希望しない","",IF(TRIM(F421)="","未記入",T421)),IF(TRIM(F421)="","","☓"))</f>
        <v/>
      </c>
      <c r="N421" s="46"/>
      <c r="O421" s="46">
        <f t="shared" si="89"/>
        <v>0</v>
      </c>
      <c r="P421" s="46">
        <f t="shared" si="90"/>
        <v>0</v>
      </c>
      <c r="Q421" s="46">
        <f t="shared" si="91"/>
        <v>0</v>
      </c>
      <c r="R421" s="46">
        <f t="shared" si="92"/>
        <v>0</v>
      </c>
      <c r="S421" s="35" t="str">
        <f t="shared" si="93"/>
        <v>☓</v>
      </c>
      <c r="T421" s="35" t="str">
        <f t="shared" si="94"/>
        <v>☓</v>
      </c>
      <c r="U421" s="14">
        <f t="shared" si="99"/>
        <v>0</v>
      </c>
      <c r="V421" s="8">
        <f t="shared" si="95"/>
        <v>0</v>
      </c>
      <c r="W421" s="8">
        <f t="shared" si="96"/>
        <v>0</v>
      </c>
      <c r="X421" s="8">
        <f t="shared" si="97"/>
        <v>0</v>
      </c>
      <c r="Y421" s="8">
        <f t="shared" si="98"/>
        <v>0</v>
      </c>
    </row>
    <row r="422" spans="1:25" ht="14.25">
      <c r="A422" s="39">
        <v>439</v>
      </c>
      <c r="B422" s="62"/>
      <c r="C422" s="44"/>
      <c r="D422" s="44"/>
      <c r="E422" s="17"/>
      <c r="F422" s="60"/>
      <c r="G422" s="44"/>
      <c r="H422" s="89"/>
      <c r="I422" s="88"/>
      <c r="J422" s="47" t="str">
        <f t="shared" si="88"/>
        <v/>
      </c>
      <c r="K422" s="47" t="str">
        <f t="shared" si="86"/>
        <v/>
      </c>
      <c r="L422" s="47" t="str">
        <f t="shared" si="87"/>
        <v/>
      </c>
      <c r="M422" s="47" t="str">
        <f>IF($J422&lt;&gt;"",IF(いんふぉ・EnneSmart利用開始申込書!$B$48="希望しない","",IF(TRIM(F422)="","未記入",T422)),IF(TRIM(F422)="","","☓"))</f>
        <v/>
      </c>
      <c r="N422" s="46"/>
      <c r="O422" s="46">
        <f t="shared" si="89"/>
        <v>0</v>
      </c>
      <c r="P422" s="46">
        <f t="shared" si="90"/>
        <v>0</v>
      </c>
      <c r="Q422" s="46">
        <f t="shared" si="91"/>
        <v>0</v>
      </c>
      <c r="R422" s="46">
        <f t="shared" si="92"/>
        <v>0</v>
      </c>
      <c r="S422" s="35" t="str">
        <f t="shared" si="93"/>
        <v>☓</v>
      </c>
      <c r="T422" s="35" t="str">
        <f t="shared" si="94"/>
        <v>☓</v>
      </c>
      <c r="U422" s="14">
        <f t="shared" si="99"/>
        <v>0</v>
      </c>
      <c r="V422" s="8">
        <f t="shared" si="95"/>
        <v>0</v>
      </c>
      <c r="W422" s="8">
        <f t="shared" si="96"/>
        <v>0</v>
      </c>
      <c r="X422" s="8">
        <f t="shared" si="97"/>
        <v>0</v>
      </c>
      <c r="Y422" s="8">
        <f t="shared" si="98"/>
        <v>0</v>
      </c>
    </row>
    <row r="423" spans="1:25" ht="14.25">
      <c r="A423" s="39">
        <v>440</v>
      </c>
      <c r="B423" s="62"/>
      <c r="C423" s="44"/>
      <c r="D423" s="44"/>
      <c r="E423" s="17"/>
      <c r="F423" s="60"/>
      <c r="G423" s="44"/>
      <c r="H423" s="89"/>
      <c r="I423" s="88"/>
      <c r="J423" s="47" t="str">
        <f t="shared" si="88"/>
        <v/>
      </c>
      <c r="K423" s="47" t="str">
        <f t="shared" si="86"/>
        <v/>
      </c>
      <c r="L423" s="47" t="str">
        <f t="shared" si="87"/>
        <v/>
      </c>
      <c r="M423" s="47" t="str">
        <f>IF($J423&lt;&gt;"",IF(いんふぉ・EnneSmart利用開始申込書!$B$48="希望しない","",IF(TRIM(F423)="","未記入",T423)),IF(TRIM(F423)="","","☓"))</f>
        <v/>
      </c>
      <c r="N423" s="46"/>
      <c r="O423" s="46">
        <f t="shared" si="89"/>
        <v>0</v>
      </c>
      <c r="P423" s="46">
        <f t="shared" si="90"/>
        <v>0</v>
      </c>
      <c r="Q423" s="46">
        <f t="shared" si="91"/>
        <v>0</v>
      </c>
      <c r="R423" s="46">
        <f t="shared" si="92"/>
        <v>0</v>
      </c>
      <c r="S423" s="35" t="str">
        <f t="shared" si="93"/>
        <v>☓</v>
      </c>
      <c r="T423" s="35" t="str">
        <f t="shared" si="94"/>
        <v>☓</v>
      </c>
      <c r="U423" s="14">
        <f t="shared" si="99"/>
        <v>0</v>
      </c>
      <c r="V423" s="8">
        <f t="shared" si="95"/>
        <v>0</v>
      </c>
      <c r="W423" s="8">
        <f t="shared" si="96"/>
        <v>0</v>
      </c>
      <c r="X423" s="8">
        <f t="shared" si="97"/>
        <v>0</v>
      </c>
      <c r="Y423" s="8">
        <f t="shared" si="98"/>
        <v>0</v>
      </c>
    </row>
    <row r="424" spans="1:25" ht="14.25">
      <c r="A424" s="39">
        <v>441</v>
      </c>
      <c r="B424" s="62"/>
      <c r="C424" s="44"/>
      <c r="D424" s="44"/>
      <c r="E424" s="17"/>
      <c r="F424" s="60"/>
      <c r="G424" s="44"/>
      <c r="H424" s="89"/>
      <c r="I424" s="88"/>
      <c r="J424" s="47" t="str">
        <f t="shared" si="88"/>
        <v/>
      </c>
      <c r="K424" s="47" t="str">
        <f t="shared" si="86"/>
        <v/>
      </c>
      <c r="L424" s="47" t="str">
        <f t="shared" si="87"/>
        <v/>
      </c>
      <c r="M424" s="47" t="str">
        <f>IF($J424&lt;&gt;"",IF(いんふぉ・EnneSmart利用開始申込書!$B$48="希望しない","",IF(TRIM(F424)="","未記入",T424)),IF(TRIM(F424)="","","☓"))</f>
        <v/>
      </c>
      <c r="N424" s="46"/>
      <c r="O424" s="46">
        <f t="shared" si="89"/>
        <v>0</v>
      </c>
      <c r="P424" s="46">
        <f t="shared" si="90"/>
        <v>0</v>
      </c>
      <c r="Q424" s="46">
        <f t="shared" si="91"/>
        <v>0</v>
      </c>
      <c r="R424" s="46">
        <f t="shared" si="92"/>
        <v>0</v>
      </c>
      <c r="S424" s="35" t="str">
        <f t="shared" si="93"/>
        <v>☓</v>
      </c>
      <c r="T424" s="35" t="str">
        <f t="shared" si="94"/>
        <v>☓</v>
      </c>
      <c r="U424" s="14">
        <f t="shared" si="99"/>
        <v>0</v>
      </c>
      <c r="V424" s="8">
        <f t="shared" si="95"/>
        <v>0</v>
      </c>
      <c r="W424" s="8">
        <f t="shared" si="96"/>
        <v>0</v>
      </c>
      <c r="X424" s="8">
        <f t="shared" si="97"/>
        <v>0</v>
      </c>
      <c r="Y424" s="8">
        <f t="shared" si="98"/>
        <v>0</v>
      </c>
    </row>
    <row r="425" spans="1:25" ht="14.25">
      <c r="A425" s="39">
        <v>442</v>
      </c>
      <c r="B425" s="62"/>
      <c r="C425" s="44"/>
      <c r="D425" s="44"/>
      <c r="E425" s="17"/>
      <c r="F425" s="60"/>
      <c r="G425" s="44"/>
      <c r="H425" s="89"/>
      <c r="I425" s="88"/>
      <c r="J425" s="47" t="str">
        <f t="shared" si="88"/>
        <v/>
      </c>
      <c r="K425" s="47" t="str">
        <f t="shared" si="86"/>
        <v/>
      </c>
      <c r="L425" s="47" t="str">
        <f t="shared" si="87"/>
        <v/>
      </c>
      <c r="M425" s="47" t="str">
        <f>IF($J425&lt;&gt;"",IF(いんふぉ・EnneSmart利用開始申込書!$B$48="希望しない","",IF(TRIM(F425)="","未記入",T425)),IF(TRIM(F425)="","","☓"))</f>
        <v/>
      </c>
      <c r="N425" s="46"/>
      <c r="O425" s="46">
        <f t="shared" si="89"/>
        <v>0</v>
      </c>
      <c r="P425" s="46">
        <f t="shared" si="90"/>
        <v>0</v>
      </c>
      <c r="Q425" s="46">
        <f t="shared" si="91"/>
        <v>0</v>
      </c>
      <c r="R425" s="46">
        <f t="shared" si="92"/>
        <v>0</v>
      </c>
      <c r="S425" s="35" t="str">
        <f t="shared" si="93"/>
        <v>☓</v>
      </c>
      <c r="T425" s="35" t="str">
        <f t="shared" si="94"/>
        <v>☓</v>
      </c>
      <c r="U425" s="14">
        <f t="shared" si="99"/>
        <v>0</v>
      </c>
      <c r="V425" s="8">
        <f t="shared" si="95"/>
        <v>0</v>
      </c>
      <c r="W425" s="8">
        <f t="shared" si="96"/>
        <v>0</v>
      </c>
      <c r="X425" s="8">
        <f t="shared" si="97"/>
        <v>0</v>
      </c>
      <c r="Y425" s="8">
        <f t="shared" si="98"/>
        <v>0</v>
      </c>
    </row>
    <row r="426" spans="1:25" ht="14.25">
      <c r="A426" s="39">
        <v>443</v>
      </c>
      <c r="B426" s="62"/>
      <c r="C426" s="44"/>
      <c r="D426" s="44"/>
      <c r="E426" s="17"/>
      <c r="F426" s="60"/>
      <c r="G426" s="44"/>
      <c r="H426" s="89"/>
      <c r="I426" s="88"/>
      <c r="J426" s="47" t="str">
        <f t="shared" si="88"/>
        <v/>
      </c>
      <c r="K426" s="47" t="str">
        <f t="shared" si="86"/>
        <v/>
      </c>
      <c r="L426" s="47" t="str">
        <f t="shared" si="87"/>
        <v/>
      </c>
      <c r="M426" s="47" t="str">
        <f>IF($J426&lt;&gt;"",IF(いんふぉ・EnneSmart利用開始申込書!$B$48="希望しない","",IF(TRIM(F426)="","未記入",T426)),IF(TRIM(F426)="","","☓"))</f>
        <v/>
      </c>
      <c r="N426" s="46"/>
      <c r="O426" s="46">
        <f t="shared" si="89"/>
        <v>0</v>
      </c>
      <c r="P426" s="46">
        <f t="shared" si="90"/>
        <v>0</v>
      </c>
      <c r="Q426" s="46">
        <f t="shared" si="91"/>
        <v>0</v>
      </c>
      <c r="R426" s="46">
        <f t="shared" si="92"/>
        <v>0</v>
      </c>
      <c r="S426" s="35" t="str">
        <f t="shared" si="93"/>
        <v>☓</v>
      </c>
      <c r="T426" s="35" t="str">
        <f t="shared" si="94"/>
        <v>☓</v>
      </c>
      <c r="U426" s="14">
        <f t="shared" si="99"/>
        <v>0</v>
      </c>
      <c r="V426" s="8">
        <f t="shared" si="95"/>
        <v>0</v>
      </c>
      <c r="W426" s="8">
        <f t="shared" si="96"/>
        <v>0</v>
      </c>
      <c r="X426" s="8">
        <f t="shared" si="97"/>
        <v>0</v>
      </c>
      <c r="Y426" s="8">
        <f t="shared" si="98"/>
        <v>0</v>
      </c>
    </row>
    <row r="427" spans="1:25" ht="14.25">
      <c r="A427" s="39">
        <v>444</v>
      </c>
      <c r="B427" s="62"/>
      <c r="C427" s="44"/>
      <c r="D427" s="44"/>
      <c r="E427" s="17"/>
      <c r="F427" s="60"/>
      <c r="G427" s="44"/>
      <c r="H427" s="89"/>
      <c r="I427" s="88"/>
      <c r="J427" s="47" t="str">
        <f t="shared" si="88"/>
        <v/>
      </c>
      <c r="K427" s="47" t="str">
        <f t="shared" si="86"/>
        <v/>
      </c>
      <c r="L427" s="47" t="str">
        <f t="shared" si="87"/>
        <v/>
      </c>
      <c r="M427" s="47" t="str">
        <f>IF($J427&lt;&gt;"",IF(いんふぉ・EnneSmart利用開始申込書!$B$48="希望しない","",IF(TRIM(F427)="","未記入",T427)),IF(TRIM(F427)="","","☓"))</f>
        <v/>
      </c>
      <c r="N427" s="46"/>
      <c r="O427" s="46">
        <f t="shared" si="89"/>
        <v>0</v>
      </c>
      <c r="P427" s="46">
        <f t="shared" si="90"/>
        <v>0</v>
      </c>
      <c r="Q427" s="46">
        <f t="shared" si="91"/>
        <v>0</v>
      </c>
      <c r="R427" s="46">
        <f t="shared" si="92"/>
        <v>0</v>
      </c>
      <c r="S427" s="35" t="str">
        <f t="shared" si="93"/>
        <v>☓</v>
      </c>
      <c r="T427" s="35" t="str">
        <f t="shared" si="94"/>
        <v>☓</v>
      </c>
      <c r="U427" s="14">
        <f t="shared" si="99"/>
        <v>0</v>
      </c>
      <c r="V427" s="8">
        <f t="shared" si="95"/>
        <v>0</v>
      </c>
      <c r="W427" s="8">
        <f t="shared" si="96"/>
        <v>0</v>
      </c>
      <c r="X427" s="8">
        <f t="shared" si="97"/>
        <v>0</v>
      </c>
      <c r="Y427" s="8">
        <f t="shared" si="98"/>
        <v>0</v>
      </c>
    </row>
    <row r="428" spans="1:25" ht="14.25">
      <c r="A428" s="39">
        <v>445</v>
      </c>
      <c r="B428" s="62"/>
      <c r="C428" s="44"/>
      <c r="D428" s="44"/>
      <c r="E428" s="17"/>
      <c r="F428" s="60"/>
      <c r="G428" s="44"/>
      <c r="H428" s="89"/>
      <c r="I428" s="88"/>
      <c r="J428" s="47" t="str">
        <f t="shared" si="88"/>
        <v/>
      </c>
      <c r="K428" s="47" t="str">
        <f t="shared" si="86"/>
        <v/>
      </c>
      <c r="L428" s="47" t="str">
        <f t="shared" si="87"/>
        <v/>
      </c>
      <c r="M428" s="47" t="str">
        <f>IF($J428&lt;&gt;"",IF(いんふぉ・EnneSmart利用開始申込書!$B$48="希望しない","",IF(TRIM(F428)="","未記入",T428)),IF(TRIM(F428)="","","☓"))</f>
        <v/>
      </c>
      <c r="N428" s="46"/>
      <c r="O428" s="46">
        <f t="shared" si="89"/>
        <v>0</v>
      </c>
      <c r="P428" s="46">
        <f t="shared" si="90"/>
        <v>0</v>
      </c>
      <c r="Q428" s="46">
        <f t="shared" si="91"/>
        <v>0</v>
      </c>
      <c r="R428" s="46">
        <f t="shared" si="92"/>
        <v>0</v>
      </c>
      <c r="S428" s="35" t="str">
        <f t="shared" si="93"/>
        <v>☓</v>
      </c>
      <c r="T428" s="35" t="str">
        <f t="shared" si="94"/>
        <v>☓</v>
      </c>
      <c r="U428" s="14">
        <f t="shared" si="99"/>
        <v>0</v>
      </c>
      <c r="V428" s="8">
        <f t="shared" si="95"/>
        <v>0</v>
      </c>
      <c r="W428" s="8">
        <f t="shared" si="96"/>
        <v>0</v>
      </c>
      <c r="X428" s="8">
        <f t="shared" si="97"/>
        <v>0</v>
      </c>
      <c r="Y428" s="8">
        <f t="shared" si="98"/>
        <v>0</v>
      </c>
    </row>
    <row r="429" spans="1:25" ht="14.25">
      <c r="A429" s="39">
        <v>446</v>
      </c>
      <c r="B429" s="62"/>
      <c r="C429" s="44"/>
      <c r="D429" s="44"/>
      <c r="E429" s="17"/>
      <c r="F429" s="60"/>
      <c r="G429" s="44"/>
      <c r="H429" s="89"/>
      <c r="I429" s="88"/>
      <c r="J429" s="47" t="str">
        <f t="shared" si="88"/>
        <v/>
      </c>
      <c r="K429" s="47" t="str">
        <f t="shared" si="86"/>
        <v/>
      </c>
      <c r="L429" s="47" t="str">
        <f t="shared" si="87"/>
        <v/>
      </c>
      <c r="M429" s="47" t="str">
        <f>IF($J429&lt;&gt;"",IF(いんふぉ・EnneSmart利用開始申込書!$B$48="希望しない","",IF(TRIM(F429)="","未記入",T429)),IF(TRIM(F429)="","","☓"))</f>
        <v/>
      </c>
      <c r="N429" s="46"/>
      <c r="O429" s="46">
        <f t="shared" si="89"/>
        <v>0</v>
      </c>
      <c r="P429" s="46">
        <f t="shared" si="90"/>
        <v>0</v>
      </c>
      <c r="Q429" s="46">
        <f t="shared" si="91"/>
        <v>0</v>
      </c>
      <c r="R429" s="46">
        <f t="shared" si="92"/>
        <v>0</v>
      </c>
      <c r="S429" s="35" t="str">
        <f t="shared" si="93"/>
        <v>☓</v>
      </c>
      <c r="T429" s="35" t="str">
        <f t="shared" si="94"/>
        <v>☓</v>
      </c>
      <c r="U429" s="14">
        <f t="shared" si="99"/>
        <v>0</v>
      </c>
      <c r="V429" s="8">
        <f t="shared" si="95"/>
        <v>0</v>
      </c>
      <c r="W429" s="8">
        <f t="shared" si="96"/>
        <v>0</v>
      </c>
      <c r="X429" s="8">
        <f t="shared" si="97"/>
        <v>0</v>
      </c>
      <c r="Y429" s="8">
        <f t="shared" si="98"/>
        <v>0</v>
      </c>
    </row>
    <row r="430" spans="1:25" ht="14.25">
      <c r="A430" s="39">
        <v>447</v>
      </c>
      <c r="B430" s="62"/>
      <c r="C430" s="44"/>
      <c r="D430" s="44"/>
      <c r="E430" s="17"/>
      <c r="F430" s="60"/>
      <c r="G430" s="44"/>
      <c r="H430" s="89"/>
      <c r="I430" s="88"/>
      <c r="J430" s="47" t="str">
        <f t="shared" si="88"/>
        <v/>
      </c>
      <c r="K430" s="47" t="str">
        <f t="shared" si="86"/>
        <v/>
      </c>
      <c r="L430" s="47" t="str">
        <f t="shared" si="87"/>
        <v/>
      </c>
      <c r="M430" s="47" t="str">
        <f>IF($J430&lt;&gt;"",IF(いんふぉ・EnneSmart利用開始申込書!$B$48="希望しない","",IF(TRIM(F430)="","未記入",T430)),IF(TRIM(F430)="","","☓"))</f>
        <v/>
      </c>
      <c r="N430" s="46"/>
      <c r="O430" s="46">
        <f t="shared" si="89"/>
        <v>0</v>
      </c>
      <c r="P430" s="46">
        <f t="shared" si="90"/>
        <v>0</v>
      </c>
      <c r="Q430" s="46">
        <f t="shared" si="91"/>
        <v>0</v>
      </c>
      <c r="R430" s="46">
        <f t="shared" si="92"/>
        <v>0</v>
      </c>
      <c r="S430" s="35" t="str">
        <f t="shared" si="93"/>
        <v>☓</v>
      </c>
      <c r="T430" s="35" t="str">
        <f t="shared" si="94"/>
        <v>☓</v>
      </c>
      <c r="U430" s="14">
        <f t="shared" si="99"/>
        <v>0</v>
      </c>
      <c r="V430" s="8">
        <f t="shared" si="95"/>
        <v>0</v>
      </c>
      <c r="W430" s="8">
        <f t="shared" si="96"/>
        <v>0</v>
      </c>
      <c r="X430" s="8">
        <f t="shared" si="97"/>
        <v>0</v>
      </c>
      <c r="Y430" s="8">
        <f t="shared" si="98"/>
        <v>0</v>
      </c>
    </row>
    <row r="431" spans="1:25" ht="14.25">
      <c r="A431" s="39">
        <v>448</v>
      </c>
      <c r="B431" s="62"/>
      <c r="C431" s="44"/>
      <c r="D431" s="44"/>
      <c r="E431" s="17"/>
      <c r="F431" s="60"/>
      <c r="G431" s="44"/>
      <c r="H431" s="89"/>
      <c r="I431" s="88"/>
      <c r="J431" s="47" t="str">
        <f t="shared" si="88"/>
        <v/>
      </c>
      <c r="K431" s="47" t="str">
        <f t="shared" si="86"/>
        <v/>
      </c>
      <c r="L431" s="47" t="str">
        <f t="shared" si="87"/>
        <v/>
      </c>
      <c r="M431" s="47" t="str">
        <f>IF($J431&lt;&gt;"",IF(いんふぉ・EnneSmart利用開始申込書!$B$48="希望しない","",IF(TRIM(F431)="","未記入",T431)),IF(TRIM(F431)="","","☓"))</f>
        <v/>
      </c>
      <c r="N431" s="46"/>
      <c r="O431" s="46">
        <f t="shared" si="89"/>
        <v>0</v>
      </c>
      <c r="P431" s="46">
        <f t="shared" si="90"/>
        <v>0</v>
      </c>
      <c r="Q431" s="46">
        <f t="shared" si="91"/>
        <v>0</v>
      </c>
      <c r="R431" s="46">
        <f t="shared" si="92"/>
        <v>0</v>
      </c>
      <c r="S431" s="35" t="str">
        <f t="shared" si="93"/>
        <v>☓</v>
      </c>
      <c r="T431" s="35" t="str">
        <f t="shared" si="94"/>
        <v>☓</v>
      </c>
      <c r="U431" s="14">
        <f t="shared" si="99"/>
        <v>0</v>
      </c>
      <c r="V431" s="8">
        <f t="shared" si="95"/>
        <v>0</v>
      </c>
      <c r="W431" s="8">
        <f t="shared" si="96"/>
        <v>0</v>
      </c>
      <c r="X431" s="8">
        <f t="shared" si="97"/>
        <v>0</v>
      </c>
      <c r="Y431" s="8">
        <f t="shared" si="98"/>
        <v>0</v>
      </c>
    </row>
    <row r="432" spans="1:25" ht="14.25">
      <c r="A432" s="39">
        <v>449</v>
      </c>
      <c r="B432" s="62"/>
      <c r="C432" s="44"/>
      <c r="D432" s="44"/>
      <c r="E432" s="17"/>
      <c r="F432" s="60"/>
      <c r="G432" s="44"/>
      <c r="H432" s="89"/>
      <c r="I432" s="88"/>
      <c r="J432" s="47" t="str">
        <f t="shared" si="88"/>
        <v/>
      </c>
      <c r="K432" s="47" t="str">
        <f t="shared" si="86"/>
        <v/>
      </c>
      <c r="L432" s="47" t="str">
        <f t="shared" si="87"/>
        <v/>
      </c>
      <c r="M432" s="47" t="str">
        <f>IF($J432&lt;&gt;"",IF(いんふぉ・EnneSmart利用開始申込書!$B$48="希望しない","",IF(TRIM(F432)="","未記入",T432)),IF(TRIM(F432)="","","☓"))</f>
        <v/>
      </c>
      <c r="N432" s="46"/>
      <c r="O432" s="46">
        <f t="shared" si="89"/>
        <v>0</v>
      </c>
      <c r="P432" s="46">
        <f t="shared" si="90"/>
        <v>0</v>
      </c>
      <c r="Q432" s="46">
        <f t="shared" si="91"/>
        <v>0</v>
      </c>
      <c r="R432" s="46">
        <f t="shared" si="92"/>
        <v>0</v>
      </c>
      <c r="S432" s="35" t="str">
        <f t="shared" si="93"/>
        <v>☓</v>
      </c>
      <c r="T432" s="35" t="str">
        <f t="shared" si="94"/>
        <v>☓</v>
      </c>
      <c r="U432" s="14">
        <f t="shared" si="99"/>
        <v>0</v>
      </c>
      <c r="V432" s="8">
        <f t="shared" si="95"/>
        <v>0</v>
      </c>
      <c r="W432" s="8">
        <f t="shared" si="96"/>
        <v>0</v>
      </c>
      <c r="X432" s="8">
        <f t="shared" si="97"/>
        <v>0</v>
      </c>
      <c r="Y432" s="8">
        <f t="shared" si="98"/>
        <v>0</v>
      </c>
    </row>
    <row r="433" spans="1:25" ht="14.25">
      <c r="A433" s="39">
        <v>450</v>
      </c>
      <c r="B433" s="62"/>
      <c r="C433" s="44"/>
      <c r="D433" s="44"/>
      <c r="E433" s="17"/>
      <c r="F433" s="60"/>
      <c r="G433" s="44"/>
      <c r="H433" s="89"/>
      <c r="I433" s="88"/>
      <c r="J433" s="47" t="str">
        <f t="shared" si="88"/>
        <v/>
      </c>
      <c r="K433" s="47" t="str">
        <f t="shared" si="86"/>
        <v/>
      </c>
      <c r="L433" s="47" t="str">
        <f t="shared" si="87"/>
        <v/>
      </c>
      <c r="M433" s="47" t="str">
        <f>IF($J433&lt;&gt;"",IF(いんふぉ・EnneSmart利用開始申込書!$B$48="希望しない","",IF(TRIM(F433)="","未記入",T433)),IF(TRIM(F433)="","","☓"))</f>
        <v/>
      </c>
      <c r="N433" s="46"/>
      <c r="O433" s="46">
        <f t="shared" si="89"/>
        <v>0</v>
      </c>
      <c r="P433" s="46">
        <f t="shared" si="90"/>
        <v>0</v>
      </c>
      <c r="Q433" s="46">
        <f t="shared" si="91"/>
        <v>0</v>
      </c>
      <c r="R433" s="46">
        <f t="shared" si="92"/>
        <v>0</v>
      </c>
      <c r="S433" s="35" t="str">
        <f t="shared" si="93"/>
        <v>☓</v>
      </c>
      <c r="T433" s="35" t="str">
        <f t="shared" si="94"/>
        <v>☓</v>
      </c>
      <c r="U433" s="14">
        <f t="shared" si="99"/>
        <v>0</v>
      </c>
      <c r="V433" s="8">
        <f t="shared" si="95"/>
        <v>0</v>
      </c>
      <c r="W433" s="8">
        <f t="shared" si="96"/>
        <v>0</v>
      </c>
      <c r="X433" s="8">
        <f t="shared" si="97"/>
        <v>0</v>
      </c>
      <c r="Y433" s="8">
        <f t="shared" si="98"/>
        <v>0</v>
      </c>
    </row>
    <row r="434" spans="1:25" ht="14.25">
      <c r="A434" s="39">
        <v>451</v>
      </c>
      <c r="B434" s="62"/>
      <c r="C434" s="44"/>
      <c r="D434" s="44"/>
      <c r="E434" s="17"/>
      <c r="F434" s="60"/>
      <c r="G434" s="44"/>
      <c r="H434" s="89"/>
      <c r="I434" s="88"/>
      <c r="J434" s="47" t="str">
        <f t="shared" si="88"/>
        <v/>
      </c>
      <c r="K434" s="47" t="str">
        <f t="shared" si="86"/>
        <v/>
      </c>
      <c r="L434" s="47" t="str">
        <f t="shared" si="87"/>
        <v/>
      </c>
      <c r="M434" s="47" t="str">
        <f>IF($J434&lt;&gt;"",IF(いんふぉ・EnneSmart利用開始申込書!$B$48="希望しない","",IF(TRIM(F434)="","未記入",T434)),IF(TRIM(F434)="","","☓"))</f>
        <v/>
      </c>
      <c r="N434" s="46"/>
      <c r="O434" s="46">
        <f t="shared" si="89"/>
        <v>0</v>
      </c>
      <c r="P434" s="46">
        <f t="shared" si="90"/>
        <v>0</v>
      </c>
      <c r="Q434" s="46">
        <f t="shared" si="91"/>
        <v>0</v>
      </c>
      <c r="R434" s="46">
        <f t="shared" si="92"/>
        <v>0</v>
      </c>
      <c r="S434" s="35" t="str">
        <f t="shared" si="93"/>
        <v>☓</v>
      </c>
      <c r="T434" s="35" t="str">
        <f t="shared" si="94"/>
        <v>☓</v>
      </c>
      <c r="U434" s="14">
        <f t="shared" si="99"/>
        <v>0</v>
      </c>
      <c r="V434" s="8">
        <f t="shared" si="95"/>
        <v>0</v>
      </c>
      <c r="W434" s="8">
        <f t="shared" si="96"/>
        <v>0</v>
      </c>
      <c r="X434" s="8">
        <f t="shared" si="97"/>
        <v>0</v>
      </c>
      <c r="Y434" s="8">
        <f t="shared" si="98"/>
        <v>0</v>
      </c>
    </row>
    <row r="435" spans="1:25" ht="14.25">
      <c r="A435" s="39">
        <v>452</v>
      </c>
      <c r="B435" s="62"/>
      <c r="C435" s="44"/>
      <c r="D435" s="44"/>
      <c r="E435" s="17"/>
      <c r="F435" s="60"/>
      <c r="G435" s="44"/>
      <c r="H435" s="89"/>
      <c r="I435" s="88"/>
      <c r="J435" s="47" t="str">
        <f t="shared" si="88"/>
        <v/>
      </c>
      <c r="K435" s="47" t="str">
        <f t="shared" si="86"/>
        <v/>
      </c>
      <c r="L435" s="47" t="str">
        <f t="shared" si="87"/>
        <v/>
      </c>
      <c r="M435" s="47" t="str">
        <f>IF($J435&lt;&gt;"",IF(いんふぉ・EnneSmart利用開始申込書!$B$48="希望しない","",IF(TRIM(F435)="","未記入",T435)),IF(TRIM(F435)="","","☓"))</f>
        <v/>
      </c>
      <c r="N435" s="46"/>
      <c r="O435" s="46">
        <f t="shared" si="89"/>
        <v>0</v>
      </c>
      <c r="P435" s="46">
        <f t="shared" si="90"/>
        <v>0</v>
      </c>
      <c r="Q435" s="46">
        <f t="shared" si="91"/>
        <v>0</v>
      </c>
      <c r="R435" s="46">
        <f t="shared" si="92"/>
        <v>0</v>
      </c>
      <c r="S435" s="35" t="str">
        <f t="shared" si="93"/>
        <v>☓</v>
      </c>
      <c r="T435" s="35" t="str">
        <f t="shared" si="94"/>
        <v>☓</v>
      </c>
      <c r="U435" s="14">
        <f t="shared" si="99"/>
        <v>0</v>
      </c>
      <c r="V435" s="8">
        <f t="shared" si="95"/>
        <v>0</v>
      </c>
      <c r="W435" s="8">
        <f t="shared" si="96"/>
        <v>0</v>
      </c>
      <c r="X435" s="8">
        <f t="shared" si="97"/>
        <v>0</v>
      </c>
      <c r="Y435" s="8">
        <f t="shared" si="98"/>
        <v>0</v>
      </c>
    </row>
    <row r="436" spans="1:25" ht="14.25">
      <c r="A436" s="39">
        <v>453</v>
      </c>
      <c r="B436" s="62"/>
      <c r="C436" s="44"/>
      <c r="D436" s="44"/>
      <c r="E436" s="17"/>
      <c r="F436" s="60"/>
      <c r="G436" s="44"/>
      <c r="H436" s="89"/>
      <c r="I436" s="88"/>
      <c r="J436" s="47" t="str">
        <f t="shared" si="88"/>
        <v/>
      </c>
      <c r="K436" s="47" t="str">
        <f t="shared" si="86"/>
        <v/>
      </c>
      <c r="L436" s="47" t="str">
        <f t="shared" si="87"/>
        <v/>
      </c>
      <c r="M436" s="47" t="str">
        <f>IF($J436&lt;&gt;"",IF(いんふぉ・EnneSmart利用開始申込書!$B$48="希望しない","",IF(TRIM(F436)="","未記入",T436)),IF(TRIM(F436)="","","☓"))</f>
        <v/>
      </c>
      <c r="N436" s="46"/>
      <c r="O436" s="46">
        <f t="shared" si="89"/>
        <v>0</v>
      </c>
      <c r="P436" s="46">
        <f t="shared" si="90"/>
        <v>0</v>
      </c>
      <c r="Q436" s="46">
        <f t="shared" si="91"/>
        <v>0</v>
      </c>
      <c r="R436" s="46">
        <f t="shared" si="92"/>
        <v>0</v>
      </c>
      <c r="S436" s="35" t="str">
        <f t="shared" si="93"/>
        <v>☓</v>
      </c>
      <c r="T436" s="35" t="str">
        <f t="shared" si="94"/>
        <v>☓</v>
      </c>
      <c r="U436" s="14">
        <f t="shared" si="99"/>
        <v>0</v>
      </c>
      <c r="V436" s="8">
        <f t="shared" si="95"/>
        <v>0</v>
      </c>
      <c r="W436" s="8">
        <f t="shared" si="96"/>
        <v>0</v>
      </c>
      <c r="X436" s="8">
        <f t="shared" si="97"/>
        <v>0</v>
      </c>
      <c r="Y436" s="8">
        <f t="shared" si="98"/>
        <v>0</v>
      </c>
    </row>
    <row r="437" spans="1:25" ht="14.25">
      <c r="A437" s="39">
        <v>454</v>
      </c>
      <c r="B437" s="62"/>
      <c r="C437" s="44"/>
      <c r="D437" s="44"/>
      <c r="E437" s="17"/>
      <c r="F437" s="60"/>
      <c r="G437" s="44"/>
      <c r="H437" s="89"/>
      <c r="I437" s="88"/>
      <c r="J437" s="47" t="str">
        <f t="shared" si="88"/>
        <v/>
      </c>
      <c r="K437" s="47" t="str">
        <f t="shared" si="86"/>
        <v/>
      </c>
      <c r="L437" s="47" t="str">
        <f t="shared" si="87"/>
        <v/>
      </c>
      <c r="M437" s="47" t="str">
        <f>IF($J437&lt;&gt;"",IF(いんふぉ・EnneSmart利用開始申込書!$B$48="希望しない","",IF(TRIM(F437)="","未記入",T437)),IF(TRIM(F437)="","","☓"))</f>
        <v/>
      </c>
      <c r="N437" s="46"/>
      <c r="O437" s="46">
        <f t="shared" si="89"/>
        <v>0</v>
      </c>
      <c r="P437" s="46">
        <f t="shared" si="90"/>
        <v>0</v>
      </c>
      <c r="Q437" s="46">
        <f t="shared" si="91"/>
        <v>0</v>
      </c>
      <c r="R437" s="46">
        <f t="shared" si="92"/>
        <v>0</v>
      </c>
      <c r="S437" s="35" t="str">
        <f t="shared" si="93"/>
        <v>☓</v>
      </c>
      <c r="T437" s="35" t="str">
        <f t="shared" si="94"/>
        <v>☓</v>
      </c>
      <c r="U437" s="14">
        <f t="shared" si="99"/>
        <v>0</v>
      </c>
      <c r="V437" s="8">
        <f t="shared" si="95"/>
        <v>0</v>
      </c>
      <c r="W437" s="8">
        <f t="shared" si="96"/>
        <v>0</v>
      </c>
      <c r="X437" s="8">
        <f t="shared" si="97"/>
        <v>0</v>
      </c>
      <c r="Y437" s="8">
        <f t="shared" si="98"/>
        <v>0</v>
      </c>
    </row>
    <row r="438" spans="1:25" ht="14.25">
      <c r="A438" s="39">
        <v>455</v>
      </c>
      <c r="B438" s="62"/>
      <c r="C438" s="44"/>
      <c r="D438" s="44"/>
      <c r="E438" s="17"/>
      <c r="F438" s="60"/>
      <c r="G438" s="44"/>
      <c r="H438" s="89"/>
      <c r="I438" s="88"/>
      <c r="J438" s="47" t="str">
        <f t="shared" si="88"/>
        <v/>
      </c>
      <c r="K438" s="47" t="str">
        <f t="shared" si="86"/>
        <v/>
      </c>
      <c r="L438" s="47" t="str">
        <f t="shared" si="87"/>
        <v/>
      </c>
      <c r="M438" s="47" t="str">
        <f>IF($J438&lt;&gt;"",IF(いんふぉ・EnneSmart利用開始申込書!$B$48="希望しない","",IF(TRIM(F438)="","未記入",T438)),IF(TRIM(F438)="","","☓"))</f>
        <v/>
      </c>
      <c r="N438" s="46"/>
      <c r="O438" s="46">
        <f t="shared" si="89"/>
        <v>0</v>
      </c>
      <c r="P438" s="46">
        <f t="shared" si="90"/>
        <v>0</v>
      </c>
      <c r="Q438" s="46">
        <f t="shared" si="91"/>
        <v>0</v>
      </c>
      <c r="R438" s="46">
        <f t="shared" si="92"/>
        <v>0</v>
      </c>
      <c r="S438" s="35" t="str">
        <f t="shared" si="93"/>
        <v>☓</v>
      </c>
      <c r="T438" s="35" t="str">
        <f t="shared" si="94"/>
        <v>☓</v>
      </c>
      <c r="U438" s="14">
        <f t="shared" si="99"/>
        <v>0</v>
      </c>
      <c r="V438" s="8">
        <f t="shared" si="95"/>
        <v>0</v>
      </c>
      <c r="W438" s="8">
        <f t="shared" si="96"/>
        <v>0</v>
      </c>
      <c r="X438" s="8">
        <f t="shared" si="97"/>
        <v>0</v>
      </c>
      <c r="Y438" s="8">
        <f t="shared" si="98"/>
        <v>0</v>
      </c>
    </row>
    <row r="439" spans="1:25" ht="14.25">
      <c r="A439" s="39">
        <v>456</v>
      </c>
      <c r="B439" s="62"/>
      <c r="C439" s="44"/>
      <c r="D439" s="44"/>
      <c r="E439" s="17"/>
      <c r="F439" s="60"/>
      <c r="G439" s="44"/>
      <c r="H439" s="89"/>
      <c r="I439" s="88"/>
      <c r="J439" s="47" t="str">
        <f t="shared" si="88"/>
        <v/>
      </c>
      <c r="K439" s="47" t="str">
        <f t="shared" si="86"/>
        <v/>
      </c>
      <c r="L439" s="47" t="str">
        <f t="shared" si="87"/>
        <v/>
      </c>
      <c r="M439" s="47" t="str">
        <f>IF($J439&lt;&gt;"",IF(いんふぉ・EnneSmart利用開始申込書!$B$48="希望しない","",IF(TRIM(F439)="","未記入",T439)),IF(TRIM(F439)="","","☓"))</f>
        <v/>
      </c>
      <c r="N439" s="46"/>
      <c r="O439" s="46">
        <f t="shared" si="89"/>
        <v>0</v>
      </c>
      <c r="P439" s="46">
        <f t="shared" si="90"/>
        <v>0</v>
      </c>
      <c r="Q439" s="46">
        <f t="shared" si="91"/>
        <v>0</v>
      </c>
      <c r="R439" s="46">
        <f t="shared" si="92"/>
        <v>0</v>
      </c>
      <c r="S439" s="35" t="str">
        <f t="shared" si="93"/>
        <v>☓</v>
      </c>
      <c r="T439" s="35" t="str">
        <f t="shared" si="94"/>
        <v>☓</v>
      </c>
      <c r="U439" s="14">
        <f t="shared" si="99"/>
        <v>0</v>
      </c>
      <c r="V439" s="8">
        <f t="shared" si="95"/>
        <v>0</v>
      </c>
      <c r="W439" s="8">
        <f t="shared" si="96"/>
        <v>0</v>
      </c>
      <c r="X439" s="8">
        <f t="shared" si="97"/>
        <v>0</v>
      </c>
      <c r="Y439" s="8">
        <f t="shared" si="98"/>
        <v>0</v>
      </c>
    </row>
    <row r="440" spans="1:25" ht="14.25">
      <c r="A440" s="39">
        <v>457</v>
      </c>
      <c r="B440" s="62"/>
      <c r="C440" s="44"/>
      <c r="D440" s="44"/>
      <c r="E440" s="17"/>
      <c r="F440" s="60"/>
      <c r="G440" s="44"/>
      <c r="H440" s="89"/>
      <c r="I440" s="88"/>
      <c r="J440" s="47" t="str">
        <f t="shared" si="88"/>
        <v/>
      </c>
      <c r="K440" s="47" t="str">
        <f t="shared" si="86"/>
        <v/>
      </c>
      <c r="L440" s="47" t="str">
        <f t="shared" si="87"/>
        <v/>
      </c>
      <c r="M440" s="47" t="str">
        <f>IF($J440&lt;&gt;"",IF(いんふぉ・EnneSmart利用開始申込書!$B$48="希望しない","",IF(TRIM(F440)="","未記入",T440)),IF(TRIM(F440)="","","☓"))</f>
        <v/>
      </c>
      <c r="N440" s="46"/>
      <c r="O440" s="46">
        <f t="shared" si="89"/>
        <v>0</v>
      </c>
      <c r="P440" s="46">
        <f t="shared" si="90"/>
        <v>0</v>
      </c>
      <c r="Q440" s="46">
        <f t="shared" si="91"/>
        <v>0</v>
      </c>
      <c r="R440" s="46">
        <f t="shared" si="92"/>
        <v>0</v>
      </c>
      <c r="S440" s="35" t="str">
        <f t="shared" si="93"/>
        <v>☓</v>
      </c>
      <c r="T440" s="35" t="str">
        <f t="shared" si="94"/>
        <v>☓</v>
      </c>
      <c r="U440" s="14">
        <f t="shared" si="99"/>
        <v>0</v>
      </c>
      <c r="V440" s="8">
        <f t="shared" si="95"/>
        <v>0</v>
      </c>
      <c r="W440" s="8">
        <f t="shared" si="96"/>
        <v>0</v>
      </c>
      <c r="X440" s="8">
        <f t="shared" si="97"/>
        <v>0</v>
      </c>
      <c r="Y440" s="8">
        <f t="shared" si="98"/>
        <v>0</v>
      </c>
    </row>
    <row r="441" spans="1:25" ht="14.25">
      <c r="A441" s="39">
        <v>458</v>
      </c>
      <c r="B441" s="62"/>
      <c r="C441" s="44"/>
      <c r="D441" s="44"/>
      <c r="E441" s="17"/>
      <c r="F441" s="60"/>
      <c r="G441" s="44"/>
      <c r="H441" s="89"/>
      <c r="I441" s="88"/>
      <c r="J441" s="47" t="str">
        <f t="shared" si="88"/>
        <v/>
      </c>
      <c r="K441" s="47" t="str">
        <f t="shared" si="86"/>
        <v/>
      </c>
      <c r="L441" s="47" t="str">
        <f t="shared" si="87"/>
        <v/>
      </c>
      <c r="M441" s="47" t="str">
        <f>IF($J441&lt;&gt;"",IF(いんふぉ・EnneSmart利用開始申込書!$B$48="希望しない","",IF(TRIM(F441)="","未記入",T441)),IF(TRIM(F441)="","","☓"))</f>
        <v/>
      </c>
      <c r="N441" s="46"/>
      <c r="O441" s="46">
        <f t="shared" si="89"/>
        <v>0</v>
      </c>
      <c r="P441" s="46">
        <f t="shared" si="90"/>
        <v>0</v>
      </c>
      <c r="Q441" s="46">
        <f t="shared" si="91"/>
        <v>0</v>
      </c>
      <c r="R441" s="46">
        <f t="shared" si="92"/>
        <v>0</v>
      </c>
      <c r="S441" s="35" t="str">
        <f t="shared" si="93"/>
        <v>☓</v>
      </c>
      <c r="T441" s="35" t="str">
        <f t="shared" si="94"/>
        <v>☓</v>
      </c>
      <c r="U441" s="14">
        <f t="shared" si="99"/>
        <v>0</v>
      </c>
      <c r="V441" s="8">
        <f t="shared" si="95"/>
        <v>0</v>
      </c>
      <c r="W441" s="8">
        <f t="shared" si="96"/>
        <v>0</v>
      </c>
      <c r="X441" s="8">
        <f t="shared" si="97"/>
        <v>0</v>
      </c>
      <c r="Y441" s="8">
        <f t="shared" si="98"/>
        <v>0</v>
      </c>
    </row>
    <row r="442" spans="1:25" ht="14.25">
      <c r="A442" s="39">
        <v>459</v>
      </c>
      <c r="B442" s="62"/>
      <c r="C442" s="44"/>
      <c r="D442" s="44"/>
      <c r="E442" s="17"/>
      <c r="F442" s="60"/>
      <c r="G442" s="44"/>
      <c r="H442" s="89"/>
      <c r="I442" s="88"/>
      <c r="J442" s="47" t="str">
        <f t="shared" si="88"/>
        <v/>
      </c>
      <c r="K442" s="47" t="str">
        <f t="shared" si="86"/>
        <v/>
      </c>
      <c r="L442" s="47" t="str">
        <f t="shared" si="87"/>
        <v/>
      </c>
      <c r="M442" s="47" t="str">
        <f>IF($J442&lt;&gt;"",IF(いんふぉ・EnneSmart利用開始申込書!$B$48="希望しない","",IF(TRIM(F442)="","未記入",T442)),IF(TRIM(F442)="","","☓"))</f>
        <v/>
      </c>
      <c r="N442" s="46"/>
      <c r="O442" s="46">
        <f t="shared" si="89"/>
        <v>0</v>
      </c>
      <c r="P442" s="46">
        <f t="shared" si="90"/>
        <v>0</v>
      </c>
      <c r="Q442" s="46">
        <f t="shared" si="91"/>
        <v>0</v>
      </c>
      <c r="R442" s="46">
        <f t="shared" si="92"/>
        <v>0</v>
      </c>
      <c r="S442" s="35" t="str">
        <f t="shared" si="93"/>
        <v>☓</v>
      </c>
      <c r="T442" s="35" t="str">
        <f t="shared" si="94"/>
        <v>☓</v>
      </c>
      <c r="U442" s="14">
        <f t="shared" si="99"/>
        <v>0</v>
      </c>
      <c r="V442" s="8">
        <f t="shared" si="95"/>
        <v>0</v>
      </c>
      <c r="W442" s="8">
        <f t="shared" si="96"/>
        <v>0</v>
      </c>
      <c r="X442" s="8">
        <f t="shared" si="97"/>
        <v>0</v>
      </c>
      <c r="Y442" s="8">
        <f t="shared" si="98"/>
        <v>0</v>
      </c>
    </row>
    <row r="443" spans="1:25" ht="14.25">
      <c r="A443" s="39">
        <v>460</v>
      </c>
      <c r="B443" s="62"/>
      <c r="C443" s="44"/>
      <c r="D443" s="44"/>
      <c r="E443" s="17"/>
      <c r="F443" s="60"/>
      <c r="G443" s="44"/>
      <c r="H443" s="89"/>
      <c r="I443" s="88"/>
      <c r="J443" s="47" t="str">
        <f t="shared" si="88"/>
        <v/>
      </c>
      <c r="K443" s="47" t="str">
        <f t="shared" si="86"/>
        <v/>
      </c>
      <c r="L443" s="47" t="str">
        <f t="shared" si="87"/>
        <v/>
      </c>
      <c r="M443" s="47" t="str">
        <f>IF($J443&lt;&gt;"",IF(いんふぉ・EnneSmart利用開始申込書!$B$48="希望しない","",IF(TRIM(F443)="","未記入",T443)),IF(TRIM(F443)="","","☓"))</f>
        <v/>
      </c>
      <c r="N443" s="46"/>
      <c r="O443" s="46">
        <f t="shared" si="89"/>
        <v>0</v>
      </c>
      <c r="P443" s="46">
        <f t="shared" si="90"/>
        <v>0</v>
      </c>
      <c r="Q443" s="46">
        <f t="shared" si="91"/>
        <v>0</v>
      </c>
      <c r="R443" s="46">
        <f t="shared" si="92"/>
        <v>0</v>
      </c>
      <c r="S443" s="35" t="str">
        <f t="shared" si="93"/>
        <v>☓</v>
      </c>
      <c r="T443" s="35" t="str">
        <f t="shared" si="94"/>
        <v>☓</v>
      </c>
      <c r="U443" s="14">
        <f t="shared" si="99"/>
        <v>0</v>
      </c>
      <c r="V443" s="8">
        <f t="shared" si="95"/>
        <v>0</v>
      </c>
      <c r="W443" s="8">
        <f t="shared" si="96"/>
        <v>0</v>
      </c>
      <c r="X443" s="8">
        <f t="shared" si="97"/>
        <v>0</v>
      </c>
      <c r="Y443" s="8">
        <f t="shared" si="98"/>
        <v>0</v>
      </c>
    </row>
    <row r="444" spans="1:25" ht="14.25">
      <c r="A444" s="39">
        <v>461</v>
      </c>
      <c r="B444" s="62"/>
      <c r="C444" s="44"/>
      <c r="D444" s="44"/>
      <c r="E444" s="17"/>
      <c r="F444" s="60"/>
      <c r="G444" s="44"/>
      <c r="H444" s="89"/>
      <c r="I444" s="88"/>
      <c r="J444" s="47" t="str">
        <f t="shared" si="88"/>
        <v/>
      </c>
      <c r="K444" s="47" t="str">
        <f t="shared" si="86"/>
        <v/>
      </c>
      <c r="L444" s="47" t="str">
        <f t="shared" si="87"/>
        <v/>
      </c>
      <c r="M444" s="47" t="str">
        <f>IF($J444&lt;&gt;"",IF(いんふぉ・EnneSmart利用開始申込書!$B$48="希望しない","",IF(TRIM(F444)="","未記入",T444)),IF(TRIM(F444)="","","☓"))</f>
        <v/>
      </c>
      <c r="N444" s="46"/>
      <c r="O444" s="46">
        <f t="shared" si="89"/>
        <v>0</v>
      </c>
      <c r="P444" s="46">
        <f t="shared" si="90"/>
        <v>0</v>
      </c>
      <c r="Q444" s="46">
        <f t="shared" si="91"/>
        <v>0</v>
      </c>
      <c r="R444" s="46">
        <f t="shared" si="92"/>
        <v>0</v>
      </c>
      <c r="S444" s="35" t="str">
        <f t="shared" si="93"/>
        <v>☓</v>
      </c>
      <c r="T444" s="35" t="str">
        <f t="shared" si="94"/>
        <v>☓</v>
      </c>
      <c r="U444" s="14">
        <f t="shared" si="99"/>
        <v>0</v>
      </c>
      <c r="V444" s="8">
        <f t="shared" si="95"/>
        <v>0</v>
      </c>
      <c r="W444" s="8">
        <f t="shared" si="96"/>
        <v>0</v>
      </c>
      <c r="X444" s="8">
        <f t="shared" si="97"/>
        <v>0</v>
      </c>
      <c r="Y444" s="8">
        <f t="shared" si="98"/>
        <v>0</v>
      </c>
    </row>
    <row r="445" spans="1:25" ht="14.25">
      <c r="A445" s="39">
        <v>462</v>
      </c>
      <c r="B445" s="62"/>
      <c r="C445" s="44"/>
      <c r="D445" s="44"/>
      <c r="E445" s="17"/>
      <c r="F445" s="60"/>
      <c r="G445" s="44"/>
      <c r="H445" s="89"/>
      <c r="I445" s="88"/>
      <c r="J445" s="47" t="str">
        <f t="shared" si="88"/>
        <v/>
      </c>
      <c r="K445" s="47" t="str">
        <f t="shared" si="86"/>
        <v/>
      </c>
      <c r="L445" s="47" t="str">
        <f t="shared" si="87"/>
        <v/>
      </c>
      <c r="M445" s="47" t="str">
        <f>IF($J445&lt;&gt;"",IF(いんふぉ・EnneSmart利用開始申込書!$B$48="希望しない","",IF(TRIM(F445)="","未記入",T445)),IF(TRIM(F445)="","","☓"))</f>
        <v/>
      </c>
      <c r="N445" s="46"/>
      <c r="O445" s="46">
        <f t="shared" si="89"/>
        <v>0</v>
      </c>
      <c r="P445" s="46">
        <f t="shared" si="90"/>
        <v>0</v>
      </c>
      <c r="Q445" s="46">
        <f t="shared" si="91"/>
        <v>0</v>
      </c>
      <c r="R445" s="46">
        <f t="shared" si="92"/>
        <v>0</v>
      </c>
      <c r="S445" s="35" t="str">
        <f t="shared" si="93"/>
        <v>☓</v>
      </c>
      <c r="T445" s="35" t="str">
        <f t="shared" si="94"/>
        <v>☓</v>
      </c>
      <c r="U445" s="14">
        <f t="shared" si="99"/>
        <v>0</v>
      </c>
      <c r="V445" s="8">
        <f t="shared" si="95"/>
        <v>0</v>
      </c>
      <c r="W445" s="8">
        <f t="shared" si="96"/>
        <v>0</v>
      </c>
      <c r="X445" s="8">
        <f t="shared" si="97"/>
        <v>0</v>
      </c>
      <c r="Y445" s="8">
        <f t="shared" si="98"/>
        <v>0</v>
      </c>
    </row>
    <row r="446" spans="1:25" ht="14.25">
      <c r="A446" s="39">
        <v>463</v>
      </c>
      <c r="B446" s="62"/>
      <c r="C446" s="44"/>
      <c r="D446" s="44"/>
      <c r="E446" s="17"/>
      <c r="F446" s="60"/>
      <c r="G446" s="44"/>
      <c r="H446" s="89"/>
      <c r="I446" s="88"/>
      <c r="J446" s="47" t="str">
        <f t="shared" si="88"/>
        <v/>
      </c>
      <c r="K446" s="47" t="str">
        <f t="shared" si="86"/>
        <v/>
      </c>
      <c r="L446" s="47" t="str">
        <f t="shared" si="87"/>
        <v/>
      </c>
      <c r="M446" s="47" t="str">
        <f>IF($J446&lt;&gt;"",IF(いんふぉ・EnneSmart利用開始申込書!$B$48="希望しない","",IF(TRIM(F446)="","未記入",T446)),IF(TRIM(F446)="","","☓"))</f>
        <v/>
      </c>
      <c r="N446" s="46"/>
      <c r="O446" s="46">
        <f t="shared" si="89"/>
        <v>0</v>
      </c>
      <c r="P446" s="46">
        <f t="shared" si="90"/>
        <v>0</v>
      </c>
      <c r="Q446" s="46">
        <f t="shared" si="91"/>
        <v>0</v>
      </c>
      <c r="R446" s="46">
        <f t="shared" si="92"/>
        <v>0</v>
      </c>
      <c r="S446" s="35" t="str">
        <f t="shared" si="93"/>
        <v>☓</v>
      </c>
      <c r="T446" s="35" t="str">
        <f t="shared" si="94"/>
        <v>☓</v>
      </c>
      <c r="U446" s="14">
        <f t="shared" si="99"/>
        <v>0</v>
      </c>
      <c r="V446" s="8">
        <f t="shared" si="95"/>
        <v>0</v>
      </c>
      <c r="W446" s="8">
        <f t="shared" si="96"/>
        <v>0</v>
      </c>
      <c r="X446" s="8">
        <f t="shared" si="97"/>
        <v>0</v>
      </c>
      <c r="Y446" s="8">
        <f t="shared" si="98"/>
        <v>0</v>
      </c>
    </row>
    <row r="447" spans="1:25" ht="14.25">
      <c r="A447" s="39">
        <v>464</v>
      </c>
      <c r="B447" s="62"/>
      <c r="C447" s="44"/>
      <c r="D447" s="44"/>
      <c r="E447" s="17"/>
      <c r="F447" s="60"/>
      <c r="G447" s="44"/>
      <c r="H447" s="89"/>
      <c r="I447" s="88"/>
      <c r="J447" s="47" t="str">
        <f t="shared" si="88"/>
        <v/>
      </c>
      <c r="K447" s="47" t="str">
        <f t="shared" si="86"/>
        <v/>
      </c>
      <c r="L447" s="47" t="str">
        <f t="shared" si="87"/>
        <v/>
      </c>
      <c r="M447" s="47" t="str">
        <f>IF($J447&lt;&gt;"",IF(いんふぉ・EnneSmart利用開始申込書!$B$48="希望しない","",IF(TRIM(F447)="","未記入",T447)),IF(TRIM(F447)="","","☓"))</f>
        <v/>
      </c>
      <c r="N447" s="46"/>
      <c r="O447" s="46">
        <f t="shared" si="89"/>
        <v>0</v>
      </c>
      <c r="P447" s="46">
        <f t="shared" si="90"/>
        <v>0</v>
      </c>
      <c r="Q447" s="46">
        <f t="shared" si="91"/>
        <v>0</v>
      </c>
      <c r="R447" s="46">
        <f t="shared" si="92"/>
        <v>0</v>
      </c>
      <c r="S447" s="35" t="str">
        <f t="shared" si="93"/>
        <v>☓</v>
      </c>
      <c r="T447" s="35" t="str">
        <f t="shared" si="94"/>
        <v>☓</v>
      </c>
      <c r="U447" s="14">
        <f t="shared" si="99"/>
        <v>0</v>
      </c>
      <c r="V447" s="8">
        <f t="shared" si="95"/>
        <v>0</v>
      </c>
      <c r="W447" s="8">
        <f t="shared" si="96"/>
        <v>0</v>
      </c>
      <c r="X447" s="8">
        <f t="shared" si="97"/>
        <v>0</v>
      </c>
      <c r="Y447" s="8">
        <f t="shared" si="98"/>
        <v>0</v>
      </c>
    </row>
    <row r="448" spans="1:25" ht="14.25">
      <c r="A448" s="39">
        <v>465</v>
      </c>
      <c r="B448" s="62"/>
      <c r="C448" s="44"/>
      <c r="D448" s="44"/>
      <c r="E448" s="17"/>
      <c r="F448" s="60"/>
      <c r="G448" s="44"/>
      <c r="H448" s="89"/>
      <c r="I448" s="88"/>
      <c r="J448" s="47" t="str">
        <f t="shared" si="88"/>
        <v/>
      </c>
      <c r="K448" s="47" t="str">
        <f t="shared" si="86"/>
        <v/>
      </c>
      <c r="L448" s="47" t="str">
        <f t="shared" si="87"/>
        <v/>
      </c>
      <c r="M448" s="47" t="str">
        <f>IF($J448&lt;&gt;"",IF(いんふぉ・EnneSmart利用開始申込書!$B$48="希望しない","",IF(TRIM(F448)="","未記入",T448)),IF(TRIM(F448)="","","☓"))</f>
        <v/>
      </c>
      <c r="N448" s="46"/>
      <c r="O448" s="46">
        <f t="shared" si="89"/>
        <v>0</v>
      </c>
      <c r="P448" s="46">
        <f t="shared" si="90"/>
        <v>0</v>
      </c>
      <c r="Q448" s="46">
        <f t="shared" si="91"/>
        <v>0</v>
      </c>
      <c r="R448" s="46">
        <f t="shared" si="92"/>
        <v>0</v>
      </c>
      <c r="S448" s="35" t="str">
        <f t="shared" si="93"/>
        <v>☓</v>
      </c>
      <c r="T448" s="35" t="str">
        <f t="shared" si="94"/>
        <v>☓</v>
      </c>
      <c r="U448" s="14">
        <f t="shared" si="99"/>
        <v>0</v>
      </c>
      <c r="V448" s="8">
        <f t="shared" si="95"/>
        <v>0</v>
      </c>
      <c r="W448" s="8">
        <f t="shared" si="96"/>
        <v>0</v>
      </c>
      <c r="X448" s="8">
        <f t="shared" si="97"/>
        <v>0</v>
      </c>
      <c r="Y448" s="8">
        <f t="shared" si="98"/>
        <v>0</v>
      </c>
    </row>
    <row r="449" spans="1:25" ht="14.25">
      <c r="A449" s="39">
        <v>466</v>
      </c>
      <c r="B449" s="62"/>
      <c r="C449" s="44"/>
      <c r="D449" s="44"/>
      <c r="E449" s="17"/>
      <c r="F449" s="60"/>
      <c r="G449" s="44"/>
      <c r="H449" s="89"/>
      <c r="I449" s="88"/>
      <c r="J449" s="47" t="str">
        <f t="shared" si="88"/>
        <v/>
      </c>
      <c r="K449" s="47" t="str">
        <f t="shared" si="86"/>
        <v/>
      </c>
      <c r="L449" s="47" t="str">
        <f t="shared" si="87"/>
        <v/>
      </c>
      <c r="M449" s="47" t="str">
        <f>IF($J449&lt;&gt;"",IF(いんふぉ・EnneSmart利用開始申込書!$B$48="希望しない","",IF(TRIM(F449)="","未記入",T449)),IF(TRIM(F449)="","","☓"))</f>
        <v/>
      </c>
      <c r="N449" s="46"/>
      <c r="O449" s="46">
        <f t="shared" si="89"/>
        <v>0</v>
      </c>
      <c r="P449" s="46">
        <f t="shared" si="90"/>
        <v>0</v>
      </c>
      <c r="Q449" s="46">
        <f t="shared" si="91"/>
        <v>0</v>
      </c>
      <c r="R449" s="46">
        <f t="shared" si="92"/>
        <v>0</v>
      </c>
      <c r="S449" s="35" t="str">
        <f t="shared" si="93"/>
        <v>☓</v>
      </c>
      <c r="T449" s="35" t="str">
        <f t="shared" si="94"/>
        <v>☓</v>
      </c>
      <c r="U449" s="14">
        <f t="shared" si="99"/>
        <v>0</v>
      </c>
      <c r="V449" s="8">
        <f t="shared" si="95"/>
        <v>0</v>
      </c>
      <c r="W449" s="8">
        <f t="shared" si="96"/>
        <v>0</v>
      </c>
      <c r="X449" s="8">
        <f t="shared" si="97"/>
        <v>0</v>
      </c>
      <c r="Y449" s="8">
        <f t="shared" si="98"/>
        <v>0</v>
      </c>
    </row>
    <row r="450" spans="1:25" ht="14.25">
      <c r="A450" s="39">
        <v>467</v>
      </c>
      <c r="B450" s="62"/>
      <c r="C450" s="44"/>
      <c r="D450" s="44"/>
      <c r="E450" s="17"/>
      <c r="F450" s="60"/>
      <c r="G450" s="44"/>
      <c r="H450" s="89"/>
      <c r="I450" s="88"/>
      <c r="J450" s="47" t="str">
        <f t="shared" si="88"/>
        <v/>
      </c>
      <c r="K450" s="47" t="str">
        <f t="shared" si="86"/>
        <v/>
      </c>
      <c r="L450" s="47" t="str">
        <f t="shared" si="87"/>
        <v/>
      </c>
      <c r="M450" s="47" t="str">
        <f>IF($J450&lt;&gt;"",IF(いんふぉ・EnneSmart利用開始申込書!$B$48="希望しない","",IF(TRIM(F450)="","未記入",T450)),IF(TRIM(F450)="","","☓"))</f>
        <v/>
      </c>
      <c r="N450" s="46"/>
      <c r="O450" s="46">
        <f t="shared" si="89"/>
        <v>0</v>
      </c>
      <c r="P450" s="46">
        <f t="shared" si="90"/>
        <v>0</v>
      </c>
      <c r="Q450" s="46">
        <f t="shared" si="91"/>
        <v>0</v>
      </c>
      <c r="R450" s="46">
        <f t="shared" si="92"/>
        <v>0</v>
      </c>
      <c r="S450" s="35" t="str">
        <f t="shared" si="93"/>
        <v>☓</v>
      </c>
      <c r="T450" s="35" t="str">
        <f t="shared" si="94"/>
        <v>☓</v>
      </c>
      <c r="U450" s="14">
        <f t="shared" si="99"/>
        <v>0</v>
      </c>
      <c r="V450" s="8">
        <f t="shared" si="95"/>
        <v>0</v>
      </c>
      <c r="W450" s="8">
        <f t="shared" si="96"/>
        <v>0</v>
      </c>
      <c r="X450" s="8">
        <f t="shared" si="97"/>
        <v>0</v>
      </c>
      <c r="Y450" s="8">
        <f t="shared" si="98"/>
        <v>0</v>
      </c>
    </row>
    <row r="451" spans="1:25" ht="14.25">
      <c r="A451" s="39">
        <v>468</v>
      </c>
      <c r="B451" s="62"/>
      <c r="C451" s="44"/>
      <c r="D451" s="44"/>
      <c r="E451" s="17"/>
      <c r="F451" s="60"/>
      <c r="G451" s="44"/>
      <c r="H451" s="89"/>
      <c r="I451" s="88"/>
      <c r="J451" s="47" t="str">
        <f t="shared" si="88"/>
        <v/>
      </c>
      <c r="K451" s="47" t="str">
        <f t="shared" si="86"/>
        <v/>
      </c>
      <c r="L451" s="47" t="str">
        <f t="shared" si="87"/>
        <v/>
      </c>
      <c r="M451" s="47" t="str">
        <f>IF($J451&lt;&gt;"",IF(いんふぉ・EnneSmart利用開始申込書!$B$48="希望しない","",IF(TRIM(F451)="","未記入",T451)),IF(TRIM(F451)="","","☓"))</f>
        <v/>
      </c>
      <c r="N451" s="46"/>
      <c r="O451" s="46">
        <f t="shared" si="89"/>
        <v>0</v>
      </c>
      <c r="P451" s="46">
        <f t="shared" si="90"/>
        <v>0</v>
      </c>
      <c r="Q451" s="46">
        <f t="shared" si="91"/>
        <v>0</v>
      </c>
      <c r="R451" s="46">
        <f t="shared" si="92"/>
        <v>0</v>
      </c>
      <c r="S451" s="35" t="str">
        <f t="shared" si="93"/>
        <v>☓</v>
      </c>
      <c r="T451" s="35" t="str">
        <f t="shared" si="94"/>
        <v>☓</v>
      </c>
      <c r="U451" s="14">
        <f t="shared" si="99"/>
        <v>0</v>
      </c>
      <c r="V451" s="8">
        <f t="shared" si="95"/>
        <v>0</v>
      </c>
      <c r="W451" s="8">
        <f t="shared" si="96"/>
        <v>0</v>
      </c>
      <c r="X451" s="8">
        <f t="shared" si="97"/>
        <v>0</v>
      </c>
      <c r="Y451" s="8">
        <f t="shared" si="98"/>
        <v>0</v>
      </c>
    </row>
    <row r="452" spans="1:25" ht="14.25">
      <c r="A452" s="39">
        <v>469</v>
      </c>
      <c r="B452" s="62"/>
      <c r="C452" s="44"/>
      <c r="D452" s="44"/>
      <c r="E452" s="17"/>
      <c r="F452" s="60"/>
      <c r="G452" s="44"/>
      <c r="H452" s="89"/>
      <c r="I452" s="88"/>
      <c r="J452" s="47" t="str">
        <f t="shared" si="88"/>
        <v/>
      </c>
      <c r="K452" s="47" t="str">
        <f t="shared" ref="K452:K483" si="100">IF($J452&lt;&gt;"",IF(TRIM(D452)="","未記入","○"),IF(TRIM(D452)="","","☓"))</f>
        <v/>
      </c>
      <c r="L452" s="47" t="str">
        <f t="shared" ref="L452:L483" si="101">IF(J452&lt;&gt;"",IF(TRIM(E452)="","未記入",S452),IF(TRIM(E452)="","","☓"))</f>
        <v/>
      </c>
      <c r="M452" s="47" t="str">
        <f>IF($J452&lt;&gt;"",IF(いんふぉ・EnneSmart利用開始申込書!$B$48="希望しない","",IF(TRIM(F452)="","未記入",T452)),IF(TRIM(F452)="","","☓"))</f>
        <v/>
      </c>
      <c r="N452" s="46"/>
      <c r="O452" s="46">
        <f t="shared" si="89"/>
        <v>0</v>
      </c>
      <c r="P452" s="46">
        <f t="shared" si="90"/>
        <v>0</v>
      </c>
      <c r="Q452" s="46">
        <f t="shared" si="91"/>
        <v>0</v>
      </c>
      <c r="R452" s="46">
        <f t="shared" si="92"/>
        <v>0</v>
      </c>
      <c r="S452" s="35" t="str">
        <f t="shared" si="93"/>
        <v>☓</v>
      </c>
      <c r="T452" s="35" t="str">
        <f t="shared" si="94"/>
        <v>☓</v>
      </c>
      <c r="U452" s="14">
        <f t="shared" si="99"/>
        <v>0</v>
      </c>
      <c r="V452" s="8">
        <f t="shared" si="95"/>
        <v>0</v>
      </c>
      <c r="W452" s="8">
        <f t="shared" si="96"/>
        <v>0</v>
      </c>
      <c r="X452" s="8">
        <f t="shared" si="97"/>
        <v>0</v>
      </c>
      <c r="Y452" s="8">
        <f t="shared" si="98"/>
        <v>0</v>
      </c>
    </row>
    <row r="453" spans="1:25" ht="14.25">
      <c r="A453" s="39">
        <v>470</v>
      </c>
      <c r="B453" s="62"/>
      <c r="C453" s="44"/>
      <c r="D453" s="44"/>
      <c r="E453" s="17"/>
      <c r="F453" s="60"/>
      <c r="G453" s="44"/>
      <c r="H453" s="89"/>
      <c r="I453" s="88"/>
      <c r="J453" s="47" t="str">
        <f t="shared" ref="J453:J483" si="102">IF(TRIM(B453)&amp;TRIM(C453)="","",IF(Q453+R453=0,"○","☓"))</f>
        <v/>
      </c>
      <c r="K453" s="47" t="str">
        <f t="shared" si="100"/>
        <v/>
      </c>
      <c r="L453" s="47" t="str">
        <f t="shared" si="101"/>
        <v/>
      </c>
      <c r="M453" s="47" t="str">
        <f>IF($J453&lt;&gt;"",IF(いんふぉ・EnneSmart利用開始申込書!$B$48="希望しない","",IF(TRIM(F453)="","未記入",T453)),IF(TRIM(F453)="","","☓"))</f>
        <v/>
      </c>
      <c r="N453" s="46"/>
      <c r="O453" s="46">
        <f t="shared" ref="O453:O483" si="103">LEN(B453)</f>
        <v>0</v>
      </c>
      <c r="P453" s="46">
        <f t="shared" ref="P453:P483" si="104">LEN(C453)</f>
        <v>0</v>
      </c>
      <c r="Q453" s="46">
        <f t="shared" ref="Q453:Q483" si="105">IF(O453=22,0,IF(O453=0,0,1))</f>
        <v>0</v>
      </c>
      <c r="R453" s="46">
        <f t="shared" ref="R453:R483" si="106">IF(P453=8,0,IF(P453=0,0,1))</f>
        <v>0</v>
      </c>
      <c r="S453" s="35" t="str">
        <f t="shared" ref="S453:S483" si="107">IF(E453="電力量・請求情報","○",IF(E453="電力量情報のみ","○","☓"))</f>
        <v>☓</v>
      </c>
      <c r="T453" s="35" t="str">
        <f t="shared" ref="T453:T483" si="108">IF(F453="追加する","○",IF(F453="追加しない","○","☓"))</f>
        <v>☓</v>
      </c>
      <c r="U453" s="14">
        <f t="shared" si="99"/>
        <v>0</v>
      </c>
      <c r="V453" s="8">
        <f t="shared" ref="V453:V483" si="109">IF(K453="",0,IF(K453="○",0,1))</f>
        <v>0</v>
      </c>
      <c r="W453" s="8">
        <f t="shared" ref="W453:W483" si="110">IF(L453="",0,IF(L453="○",0,1))</f>
        <v>0</v>
      </c>
      <c r="X453" s="8">
        <f t="shared" ref="X453:X483" si="111">IF(M453="",0,IF(M453="○",0,1))</f>
        <v>0</v>
      </c>
      <c r="Y453" s="8">
        <f t="shared" ref="Y453:Y483" si="112">SUM(V453:X453)</f>
        <v>0</v>
      </c>
    </row>
    <row r="454" spans="1:25" ht="14.25">
      <c r="A454" s="39">
        <v>471</v>
      </c>
      <c r="B454" s="62"/>
      <c r="C454" s="44"/>
      <c r="D454" s="44"/>
      <c r="E454" s="17"/>
      <c r="F454" s="60"/>
      <c r="G454" s="44"/>
      <c r="H454" s="89"/>
      <c r="I454" s="88"/>
      <c r="J454" s="47" t="str">
        <f t="shared" si="102"/>
        <v/>
      </c>
      <c r="K454" s="47" t="str">
        <f t="shared" si="100"/>
        <v/>
      </c>
      <c r="L454" s="47" t="str">
        <f t="shared" si="101"/>
        <v/>
      </c>
      <c r="M454" s="47" t="str">
        <f>IF($J454&lt;&gt;"",IF(いんふぉ・EnneSmart利用開始申込書!$B$48="希望しない","",IF(TRIM(F454)="","未記入",T454)),IF(TRIM(F454)="","","☓"))</f>
        <v/>
      </c>
      <c r="N454" s="46"/>
      <c r="O454" s="46">
        <f t="shared" si="103"/>
        <v>0</v>
      </c>
      <c r="P454" s="46">
        <f t="shared" si="104"/>
        <v>0</v>
      </c>
      <c r="Q454" s="46">
        <f t="shared" si="105"/>
        <v>0</v>
      </c>
      <c r="R454" s="46">
        <f t="shared" si="106"/>
        <v>0</v>
      </c>
      <c r="S454" s="35" t="str">
        <f t="shared" si="107"/>
        <v>☓</v>
      </c>
      <c r="T454" s="35" t="str">
        <f t="shared" si="108"/>
        <v>☓</v>
      </c>
      <c r="U454" s="14">
        <f t="shared" ref="U454:U483" si="113">IF(J454="○",A454,U453)</f>
        <v>0</v>
      </c>
      <c r="V454" s="8">
        <f t="shared" si="109"/>
        <v>0</v>
      </c>
      <c r="W454" s="8">
        <f t="shared" si="110"/>
        <v>0</v>
      </c>
      <c r="X454" s="8">
        <f t="shared" si="111"/>
        <v>0</v>
      </c>
      <c r="Y454" s="8">
        <f t="shared" si="112"/>
        <v>0</v>
      </c>
    </row>
    <row r="455" spans="1:25" ht="14.25">
      <c r="A455" s="39">
        <v>472</v>
      </c>
      <c r="B455" s="62"/>
      <c r="C455" s="44"/>
      <c r="D455" s="44"/>
      <c r="E455" s="17"/>
      <c r="F455" s="60"/>
      <c r="G455" s="44"/>
      <c r="H455" s="89"/>
      <c r="I455" s="88"/>
      <c r="J455" s="47" t="str">
        <f t="shared" si="102"/>
        <v/>
      </c>
      <c r="K455" s="47" t="str">
        <f t="shared" si="100"/>
        <v/>
      </c>
      <c r="L455" s="47" t="str">
        <f t="shared" si="101"/>
        <v/>
      </c>
      <c r="M455" s="47" t="str">
        <f>IF($J455&lt;&gt;"",IF(いんふぉ・EnneSmart利用開始申込書!$B$48="希望しない","",IF(TRIM(F455)="","未記入",T455)),IF(TRIM(F455)="","","☓"))</f>
        <v/>
      </c>
      <c r="N455" s="46"/>
      <c r="O455" s="46">
        <f t="shared" si="103"/>
        <v>0</v>
      </c>
      <c r="P455" s="46">
        <f t="shared" si="104"/>
        <v>0</v>
      </c>
      <c r="Q455" s="46">
        <f t="shared" si="105"/>
        <v>0</v>
      </c>
      <c r="R455" s="46">
        <f t="shared" si="106"/>
        <v>0</v>
      </c>
      <c r="S455" s="35" t="str">
        <f t="shared" si="107"/>
        <v>☓</v>
      </c>
      <c r="T455" s="35" t="str">
        <f t="shared" si="108"/>
        <v>☓</v>
      </c>
      <c r="U455" s="14">
        <f t="shared" si="113"/>
        <v>0</v>
      </c>
      <c r="V455" s="8">
        <f t="shared" si="109"/>
        <v>0</v>
      </c>
      <c r="W455" s="8">
        <f t="shared" si="110"/>
        <v>0</v>
      </c>
      <c r="X455" s="8">
        <f t="shared" si="111"/>
        <v>0</v>
      </c>
      <c r="Y455" s="8">
        <f t="shared" si="112"/>
        <v>0</v>
      </c>
    </row>
    <row r="456" spans="1:25" ht="14.25">
      <c r="A456" s="39">
        <v>473</v>
      </c>
      <c r="B456" s="62"/>
      <c r="C456" s="44"/>
      <c r="D456" s="44"/>
      <c r="E456" s="17"/>
      <c r="F456" s="60"/>
      <c r="G456" s="44"/>
      <c r="H456" s="89"/>
      <c r="I456" s="88"/>
      <c r="J456" s="47" t="str">
        <f t="shared" si="102"/>
        <v/>
      </c>
      <c r="K456" s="47" t="str">
        <f t="shared" si="100"/>
        <v/>
      </c>
      <c r="L456" s="47" t="str">
        <f t="shared" si="101"/>
        <v/>
      </c>
      <c r="M456" s="47" t="str">
        <f>IF($J456&lt;&gt;"",IF(いんふぉ・EnneSmart利用開始申込書!$B$48="希望しない","",IF(TRIM(F456)="","未記入",T456)),IF(TRIM(F456)="","","☓"))</f>
        <v/>
      </c>
      <c r="N456" s="46"/>
      <c r="O456" s="46">
        <f t="shared" si="103"/>
        <v>0</v>
      </c>
      <c r="P456" s="46">
        <f t="shared" si="104"/>
        <v>0</v>
      </c>
      <c r="Q456" s="46">
        <f t="shared" si="105"/>
        <v>0</v>
      </c>
      <c r="R456" s="46">
        <f t="shared" si="106"/>
        <v>0</v>
      </c>
      <c r="S456" s="35" t="str">
        <f t="shared" si="107"/>
        <v>☓</v>
      </c>
      <c r="T456" s="35" t="str">
        <f t="shared" si="108"/>
        <v>☓</v>
      </c>
      <c r="U456" s="14">
        <f t="shared" si="113"/>
        <v>0</v>
      </c>
      <c r="V456" s="8">
        <f t="shared" si="109"/>
        <v>0</v>
      </c>
      <c r="W456" s="8">
        <f t="shared" si="110"/>
        <v>0</v>
      </c>
      <c r="X456" s="8">
        <f t="shared" si="111"/>
        <v>0</v>
      </c>
      <c r="Y456" s="8">
        <f t="shared" si="112"/>
        <v>0</v>
      </c>
    </row>
    <row r="457" spans="1:25" ht="14.25">
      <c r="A457" s="39">
        <v>474</v>
      </c>
      <c r="B457" s="62"/>
      <c r="C457" s="44"/>
      <c r="D457" s="44"/>
      <c r="E457" s="17"/>
      <c r="F457" s="60"/>
      <c r="G457" s="44"/>
      <c r="H457" s="89"/>
      <c r="I457" s="88"/>
      <c r="J457" s="47" t="str">
        <f t="shared" si="102"/>
        <v/>
      </c>
      <c r="K457" s="47" t="str">
        <f t="shared" si="100"/>
        <v/>
      </c>
      <c r="L457" s="47" t="str">
        <f t="shared" si="101"/>
        <v/>
      </c>
      <c r="M457" s="47" t="str">
        <f>IF($J457&lt;&gt;"",IF(いんふぉ・EnneSmart利用開始申込書!$B$48="希望しない","",IF(TRIM(F457)="","未記入",T457)),IF(TRIM(F457)="","","☓"))</f>
        <v/>
      </c>
      <c r="N457" s="46"/>
      <c r="O457" s="46">
        <f t="shared" si="103"/>
        <v>0</v>
      </c>
      <c r="P457" s="46">
        <f t="shared" si="104"/>
        <v>0</v>
      </c>
      <c r="Q457" s="46">
        <f t="shared" si="105"/>
        <v>0</v>
      </c>
      <c r="R457" s="46">
        <f t="shared" si="106"/>
        <v>0</v>
      </c>
      <c r="S457" s="35" t="str">
        <f t="shared" si="107"/>
        <v>☓</v>
      </c>
      <c r="T457" s="35" t="str">
        <f t="shared" si="108"/>
        <v>☓</v>
      </c>
      <c r="U457" s="14">
        <f t="shared" si="113"/>
        <v>0</v>
      </c>
      <c r="V457" s="8">
        <f t="shared" si="109"/>
        <v>0</v>
      </c>
      <c r="W457" s="8">
        <f t="shared" si="110"/>
        <v>0</v>
      </c>
      <c r="X457" s="8">
        <f t="shared" si="111"/>
        <v>0</v>
      </c>
      <c r="Y457" s="8">
        <f t="shared" si="112"/>
        <v>0</v>
      </c>
    </row>
    <row r="458" spans="1:25" ht="14.25">
      <c r="A458" s="39">
        <v>475</v>
      </c>
      <c r="B458" s="62"/>
      <c r="C458" s="44"/>
      <c r="D458" s="44"/>
      <c r="E458" s="17"/>
      <c r="F458" s="60"/>
      <c r="G458" s="44"/>
      <c r="H458" s="89"/>
      <c r="I458" s="88"/>
      <c r="J458" s="47" t="str">
        <f t="shared" si="102"/>
        <v/>
      </c>
      <c r="K458" s="47" t="str">
        <f t="shared" si="100"/>
        <v/>
      </c>
      <c r="L458" s="47" t="str">
        <f t="shared" si="101"/>
        <v/>
      </c>
      <c r="M458" s="47" t="str">
        <f>IF($J458&lt;&gt;"",IF(いんふぉ・EnneSmart利用開始申込書!$B$48="希望しない","",IF(TRIM(F458)="","未記入",T458)),IF(TRIM(F458)="","","☓"))</f>
        <v/>
      </c>
      <c r="N458" s="46"/>
      <c r="O458" s="46">
        <f t="shared" si="103"/>
        <v>0</v>
      </c>
      <c r="P458" s="46">
        <f t="shared" si="104"/>
        <v>0</v>
      </c>
      <c r="Q458" s="46">
        <f t="shared" si="105"/>
        <v>0</v>
      </c>
      <c r="R458" s="46">
        <f t="shared" si="106"/>
        <v>0</v>
      </c>
      <c r="S458" s="35" t="str">
        <f t="shared" si="107"/>
        <v>☓</v>
      </c>
      <c r="T458" s="35" t="str">
        <f t="shared" si="108"/>
        <v>☓</v>
      </c>
      <c r="U458" s="14">
        <f t="shared" si="113"/>
        <v>0</v>
      </c>
      <c r="V458" s="8">
        <f t="shared" si="109"/>
        <v>0</v>
      </c>
      <c r="W458" s="8">
        <f t="shared" si="110"/>
        <v>0</v>
      </c>
      <c r="X458" s="8">
        <f t="shared" si="111"/>
        <v>0</v>
      </c>
      <c r="Y458" s="8">
        <f t="shared" si="112"/>
        <v>0</v>
      </c>
    </row>
    <row r="459" spans="1:25" ht="14.25">
      <c r="A459" s="39">
        <v>476</v>
      </c>
      <c r="B459" s="62"/>
      <c r="C459" s="44"/>
      <c r="D459" s="44"/>
      <c r="E459" s="17"/>
      <c r="F459" s="60"/>
      <c r="G459" s="44"/>
      <c r="H459" s="89"/>
      <c r="I459" s="88"/>
      <c r="J459" s="47" t="str">
        <f t="shared" si="102"/>
        <v/>
      </c>
      <c r="K459" s="47" t="str">
        <f t="shared" si="100"/>
        <v/>
      </c>
      <c r="L459" s="47" t="str">
        <f t="shared" si="101"/>
        <v/>
      </c>
      <c r="M459" s="47" t="str">
        <f>IF($J459&lt;&gt;"",IF(いんふぉ・EnneSmart利用開始申込書!$B$48="希望しない","",IF(TRIM(F459)="","未記入",T459)),IF(TRIM(F459)="","","☓"))</f>
        <v/>
      </c>
      <c r="N459" s="46"/>
      <c r="O459" s="46">
        <f t="shared" si="103"/>
        <v>0</v>
      </c>
      <c r="P459" s="46">
        <f t="shared" si="104"/>
        <v>0</v>
      </c>
      <c r="Q459" s="46">
        <f t="shared" si="105"/>
        <v>0</v>
      </c>
      <c r="R459" s="46">
        <f t="shared" si="106"/>
        <v>0</v>
      </c>
      <c r="S459" s="35" t="str">
        <f t="shared" si="107"/>
        <v>☓</v>
      </c>
      <c r="T459" s="35" t="str">
        <f t="shared" si="108"/>
        <v>☓</v>
      </c>
      <c r="U459" s="14">
        <f t="shared" si="113"/>
        <v>0</v>
      </c>
      <c r="V459" s="8">
        <f t="shared" si="109"/>
        <v>0</v>
      </c>
      <c r="W459" s="8">
        <f t="shared" si="110"/>
        <v>0</v>
      </c>
      <c r="X459" s="8">
        <f t="shared" si="111"/>
        <v>0</v>
      </c>
      <c r="Y459" s="8">
        <f t="shared" si="112"/>
        <v>0</v>
      </c>
    </row>
    <row r="460" spans="1:25" ht="14.25">
      <c r="A460" s="39">
        <v>477</v>
      </c>
      <c r="B460" s="62"/>
      <c r="C460" s="44"/>
      <c r="D460" s="44"/>
      <c r="E460" s="17"/>
      <c r="F460" s="60"/>
      <c r="G460" s="44"/>
      <c r="H460" s="89"/>
      <c r="I460" s="88"/>
      <c r="J460" s="47" t="str">
        <f t="shared" si="102"/>
        <v/>
      </c>
      <c r="K460" s="47" t="str">
        <f t="shared" si="100"/>
        <v/>
      </c>
      <c r="L460" s="47" t="str">
        <f t="shared" si="101"/>
        <v/>
      </c>
      <c r="M460" s="47" t="str">
        <f>IF($J460&lt;&gt;"",IF(いんふぉ・EnneSmart利用開始申込書!$B$48="希望しない","",IF(TRIM(F460)="","未記入",T460)),IF(TRIM(F460)="","","☓"))</f>
        <v/>
      </c>
      <c r="N460" s="46"/>
      <c r="O460" s="46">
        <f t="shared" si="103"/>
        <v>0</v>
      </c>
      <c r="P460" s="46">
        <f t="shared" si="104"/>
        <v>0</v>
      </c>
      <c r="Q460" s="46">
        <f t="shared" si="105"/>
        <v>0</v>
      </c>
      <c r="R460" s="46">
        <f t="shared" si="106"/>
        <v>0</v>
      </c>
      <c r="S460" s="35" t="str">
        <f t="shared" si="107"/>
        <v>☓</v>
      </c>
      <c r="T460" s="35" t="str">
        <f t="shared" si="108"/>
        <v>☓</v>
      </c>
      <c r="U460" s="14">
        <f t="shared" si="113"/>
        <v>0</v>
      </c>
      <c r="V460" s="8">
        <f t="shared" si="109"/>
        <v>0</v>
      </c>
      <c r="W460" s="8">
        <f t="shared" si="110"/>
        <v>0</v>
      </c>
      <c r="X460" s="8">
        <f t="shared" si="111"/>
        <v>0</v>
      </c>
      <c r="Y460" s="8">
        <f t="shared" si="112"/>
        <v>0</v>
      </c>
    </row>
    <row r="461" spans="1:25" ht="14.25">
      <c r="A461" s="39">
        <v>478</v>
      </c>
      <c r="B461" s="62"/>
      <c r="C461" s="44"/>
      <c r="D461" s="44"/>
      <c r="E461" s="17"/>
      <c r="F461" s="60"/>
      <c r="G461" s="44"/>
      <c r="H461" s="89"/>
      <c r="I461" s="88"/>
      <c r="J461" s="47" t="str">
        <f t="shared" si="102"/>
        <v/>
      </c>
      <c r="K461" s="47" t="str">
        <f t="shared" si="100"/>
        <v/>
      </c>
      <c r="L461" s="47" t="str">
        <f t="shared" si="101"/>
        <v/>
      </c>
      <c r="M461" s="47" t="str">
        <f>IF($J461&lt;&gt;"",IF(いんふぉ・EnneSmart利用開始申込書!$B$48="希望しない","",IF(TRIM(F461)="","未記入",T461)),IF(TRIM(F461)="","","☓"))</f>
        <v/>
      </c>
      <c r="N461" s="46"/>
      <c r="O461" s="46">
        <f t="shared" si="103"/>
        <v>0</v>
      </c>
      <c r="P461" s="46">
        <f t="shared" si="104"/>
        <v>0</v>
      </c>
      <c r="Q461" s="46">
        <f t="shared" si="105"/>
        <v>0</v>
      </c>
      <c r="R461" s="46">
        <f t="shared" si="106"/>
        <v>0</v>
      </c>
      <c r="S461" s="35" t="str">
        <f t="shared" si="107"/>
        <v>☓</v>
      </c>
      <c r="T461" s="35" t="str">
        <f t="shared" si="108"/>
        <v>☓</v>
      </c>
      <c r="U461" s="14">
        <f t="shared" si="113"/>
        <v>0</v>
      </c>
      <c r="V461" s="8">
        <f t="shared" si="109"/>
        <v>0</v>
      </c>
      <c r="W461" s="8">
        <f t="shared" si="110"/>
        <v>0</v>
      </c>
      <c r="X461" s="8">
        <f t="shared" si="111"/>
        <v>0</v>
      </c>
      <c r="Y461" s="8">
        <f t="shared" si="112"/>
        <v>0</v>
      </c>
    </row>
    <row r="462" spans="1:25" ht="14.25">
      <c r="A462" s="39">
        <v>479</v>
      </c>
      <c r="B462" s="62"/>
      <c r="C462" s="44"/>
      <c r="D462" s="44"/>
      <c r="E462" s="17"/>
      <c r="F462" s="60"/>
      <c r="G462" s="44"/>
      <c r="H462" s="89"/>
      <c r="I462" s="88"/>
      <c r="J462" s="47" t="str">
        <f t="shared" si="102"/>
        <v/>
      </c>
      <c r="K462" s="47" t="str">
        <f t="shared" si="100"/>
        <v/>
      </c>
      <c r="L462" s="47" t="str">
        <f t="shared" si="101"/>
        <v/>
      </c>
      <c r="M462" s="47" t="str">
        <f>IF($J462&lt;&gt;"",IF(いんふぉ・EnneSmart利用開始申込書!$B$48="希望しない","",IF(TRIM(F462)="","未記入",T462)),IF(TRIM(F462)="","","☓"))</f>
        <v/>
      </c>
      <c r="N462" s="46"/>
      <c r="O462" s="46">
        <f t="shared" si="103"/>
        <v>0</v>
      </c>
      <c r="P462" s="46">
        <f t="shared" si="104"/>
        <v>0</v>
      </c>
      <c r="Q462" s="46">
        <f t="shared" si="105"/>
        <v>0</v>
      </c>
      <c r="R462" s="46">
        <f t="shared" si="106"/>
        <v>0</v>
      </c>
      <c r="S462" s="35" t="str">
        <f t="shared" si="107"/>
        <v>☓</v>
      </c>
      <c r="T462" s="35" t="str">
        <f t="shared" si="108"/>
        <v>☓</v>
      </c>
      <c r="U462" s="14">
        <f t="shared" si="113"/>
        <v>0</v>
      </c>
      <c r="V462" s="8">
        <f t="shared" si="109"/>
        <v>0</v>
      </c>
      <c r="W462" s="8">
        <f t="shared" si="110"/>
        <v>0</v>
      </c>
      <c r="X462" s="8">
        <f t="shared" si="111"/>
        <v>0</v>
      </c>
      <c r="Y462" s="8">
        <f t="shared" si="112"/>
        <v>0</v>
      </c>
    </row>
    <row r="463" spans="1:25" ht="14.25">
      <c r="A463" s="39">
        <v>480</v>
      </c>
      <c r="B463" s="62"/>
      <c r="C463" s="44"/>
      <c r="D463" s="44"/>
      <c r="E463" s="17"/>
      <c r="F463" s="60"/>
      <c r="G463" s="44"/>
      <c r="H463" s="89"/>
      <c r="I463" s="88"/>
      <c r="J463" s="47" t="str">
        <f t="shared" si="102"/>
        <v/>
      </c>
      <c r="K463" s="47" t="str">
        <f t="shared" si="100"/>
        <v/>
      </c>
      <c r="L463" s="47" t="str">
        <f t="shared" si="101"/>
        <v/>
      </c>
      <c r="M463" s="47" t="str">
        <f>IF($J463&lt;&gt;"",IF(いんふぉ・EnneSmart利用開始申込書!$B$48="希望しない","",IF(TRIM(F463)="","未記入",T463)),IF(TRIM(F463)="","","☓"))</f>
        <v/>
      </c>
      <c r="N463" s="46"/>
      <c r="O463" s="46">
        <f t="shared" si="103"/>
        <v>0</v>
      </c>
      <c r="P463" s="46">
        <f t="shared" si="104"/>
        <v>0</v>
      </c>
      <c r="Q463" s="46">
        <f t="shared" si="105"/>
        <v>0</v>
      </c>
      <c r="R463" s="46">
        <f t="shared" si="106"/>
        <v>0</v>
      </c>
      <c r="S463" s="35" t="str">
        <f t="shared" si="107"/>
        <v>☓</v>
      </c>
      <c r="T463" s="35" t="str">
        <f t="shared" si="108"/>
        <v>☓</v>
      </c>
      <c r="U463" s="14">
        <f t="shared" si="113"/>
        <v>0</v>
      </c>
      <c r="V463" s="8">
        <f t="shared" si="109"/>
        <v>0</v>
      </c>
      <c r="W463" s="8">
        <f t="shared" si="110"/>
        <v>0</v>
      </c>
      <c r="X463" s="8">
        <f t="shared" si="111"/>
        <v>0</v>
      </c>
      <c r="Y463" s="8">
        <f t="shared" si="112"/>
        <v>0</v>
      </c>
    </row>
    <row r="464" spans="1:25" ht="14.25">
      <c r="A464" s="39">
        <v>481</v>
      </c>
      <c r="B464" s="62"/>
      <c r="C464" s="44"/>
      <c r="D464" s="44"/>
      <c r="E464" s="17"/>
      <c r="F464" s="60"/>
      <c r="G464" s="44"/>
      <c r="H464" s="89"/>
      <c r="I464" s="88"/>
      <c r="J464" s="47" t="str">
        <f t="shared" si="102"/>
        <v/>
      </c>
      <c r="K464" s="47" t="str">
        <f t="shared" si="100"/>
        <v/>
      </c>
      <c r="L464" s="47" t="str">
        <f t="shared" si="101"/>
        <v/>
      </c>
      <c r="M464" s="47" t="str">
        <f>IF($J464&lt;&gt;"",IF(いんふぉ・EnneSmart利用開始申込書!$B$48="希望しない","",IF(TRIM(F464)="","未記入",T464)),IF(TRIM(F464)="","","☓"))</f>
        <v/>
      </c>
      <c r="N464" s="46"/>
      <c r="O464" s="46">
        <f t="shared" si="103"/>
        <v>0</v>
      </c>
      <c r="P464" s="46">
        <f t="shared" si="104"/>
        <v>0</v>
      </c>
      <c r="Q464" s="46">
        <f t="shared" si="105"/>
        <v>0</v>
      </c>
      <c r="R464" s="46">
        <f t="shared" si="106"/>
        <v>0</v>
      </c>
      <c r="S464" s="35" t="str">
        <f t="shared" si="107"/>
        <v>☓</v>
      </c>
      <c r="T464" s="35" t="str">
        <f t="shared" si="108"/>
        <v>☓</v>
      </c>
      <c r="U464" s="14">
        <f t="shared" si="113"/>
        <v>0</v>
      </c>
      <c r="V464" s="8">
        <f t="shared" si="109"/>
        <v>0</v>
      </c>
      <c r="W464" s="8">
        <f t="shared" si="110"/>
        <v>0</v>
      </c>
      <c r="X464" s="8">
        <f t="shared" si="111"/>
        <v>0</v>
      </c>
      <c r="Y464" s="8">
        <f t="shared" si="112"/>
        <v>0</v>
      </c>
    </row>
    <row r="465" spans="1:25" ht="14.25">
      <c r="A465" s="39">
        <v>482</v>
      </c>
      <c r="B465" s="62"/>
      <c r="C465" s="44"/>
      <c r="D465" s="44"/>
      <c r="E465" s="17"/>
      <c r="F465" s="60"/>
      <c r="G465" s="44"/>
      <c r="H465" s="89"/>
      <c r="I465" s="88"/>
      <c r="J465" s="47" t="str">
        <f t="shared" si="102"/>
        <v/>
      </c>
      <c r="K465" s="47" t="str">
        <f t="shared" si="100"/>
        <v/>
      </c>
      <c r="L465" s="47" t="str">
        <f t="shared" si="101"/>
        <v/>
      </c>
      <c r="M465" s="47" t="str">
        <f>IF($J465&lt;&gt;"",IF(いんふぉ・EnneSmart利用開始申込書!$B$48="希望しない","",IF(TRIM(F465)="","未記入",T465)),IF(TRIM(F465)="","","☓"))</f>
        <v/>
      </c>
      <c r="N465" s="46"/>
      <c r="O465" s="46">
        <f t="shared" si="103"/>
        <v>0</v>
      </c>
      <c r="P465" s="46">
        <f t="shared" si="104"/>
        <v>0</v>
      </c>
      <c r="Q465" s="46">
        <f t="shared" si="105"/>
        <v>0</v>
      </c>
      <c r="R465" s="46">
        <f t="shared" si="106"/>
        <v>0</v>
      </c>
      <c r="S465" s="35" t="str">
        <f t="shared" si="107"/>
        <v>☓</v>
      </c>
      <c r="T465" s="35" t="str">
        <f t="shared" si="108"/>
        <v>☓</v>
      </c>
      <c r="U465" s="14">
        <f t="shared" si="113"/>
        <v>0</v>
      </c>
      <c r="V465" s="8">
        <f t="shared" si="109"/>
        <v>0</v>
      </c>
      <c r="W465" s="8">
        <f t="shared" si="110"/>
        <v>0</v>
      </c>
      <c r="X465" s="8">
        <f t="shared" si="111"/>
        <v>0</v>
      </c>
      <c r="Y465" s="8">
        <f t="shared" si="112"/>
        <v>0</v>
      </c>
    </row>
    <row r="466" spans="1:25" ht="14.25">
      <c r="A466" s="39">
        <v>483</v>
      </c>
      <c r="B466" s="62"/>
      <c r="C466" s="44"/>
      <c r="D466" s="44"/>
      <c r="E466" s="17"/>
      <c r="F466" s="60"/>
      <c r="G466" s="44"/>
      <c r="H466" s="89"/>
      <c r="I466" s="88"/>
      <c r="J466" s="47" t="str">
        <f t="shared" si="102"/>
        <v/>
      </c>
      <c r="K466" s="47" t="str">
        <f t="shared" si="100"/>
        <v/>
      </c>
      <c r="L466" s="47" t="str">
        <f t="shared" si="101"/>
        <v/>
      </c>
      <c r="M466" s="47" t="str">
        <f>IF($J466&lt;&gt;"",IF(いんふぉ・EnneSmart利用開始申込書!$B$48="希望しない","",IF(TRIM(F466)="","未記入",T466)),IF(TRIM(F466)="","","☓"))</f>
        <v/>
      </c>
      <c r="N466" s="46"/>
      <c r="O466" s="46">
        <f t="shared" si="103"/>
        <v>0</v>
      </c>
      <c r="P466" s="46">
        <f t="shared" si="104"/>
        <v>0</v>
      </c>
      <c r="Q466" s="46">
        <f t="shared" si="105"/>
        <v>0</v>
      </c>
      <c r="R466" s="46">
        <f t="shared" si="106"/>
        <v>0</v>
      </c>
      <c r="S466" s="35" t="str">
        <f t="shared" si="107"/>
        <v>☓</v>
      </c>
      <c r="T466" s="35" t="str">
        <f t="shared" si="108"/>
        <v>☓</v>
      </c>
      <c r="U466" s="14">
        <f t="shared" si="113"/>
        <v>0</v>
      </c>
      <c r="V466" s="8">
        <f t="shared" si="109"/>
        <v>0</v>
      </c>
      <c r="W466" s="8">
        <f t="shared" si="110"/>
        <v>0</v>
      </c>
      <c r="X466" s="8">
        <f t="shared" si="111"/>
        <v>0</v>
      </c>
      <c r="Y466" s="8">
        <f t="shared" si="112"/>
        <v>0</v>
      </c>
    </row>
    <row r="467" spans="1:25" ht="14.25">
      <c r="A467" s="39">
        <v>484</v>
      </c>
      <c r="B467" s="62"/>
      <c r="C467" s="44"/>
      <c r="D467" s="44"/>
      <c r="E467" s="17"/>
      <c r="F467" s="60"/>
      <c r="G467" s="44"/>
      <c r="H467" s="89"/>
      <c r="I467" s="88"/>
      <c r="J467" s="47" t="str">
        <f t="shared" si="102"/>
        <v/>
      </c>
      <c r="K467" s="47" t="str">
        <f t="shared" si="100"/>
        <v/>
      </c>
      <c r="L467" s="47" t="str">
        <f t="shared" si="101"/>
        <v/>
      </c>
      <c r="M467" s="47" t="str">
        <f>IF($J467&lt;&gt;"",IF(いんふぉ・EnneSmart利用開始申込書!$B$48="希望しない","",IF(TRIM(F467)="","未記入",T467)),IF(TRIM(F467)="","","☓"))</f>
        <v/>
      </c>
      <c r="N467" s="46"/>
      <c r="O467" s="46">
        <f t="shared" si="103"/>
        <v>0</v>
      </c>
      <c r="P467" s="46">
        <f t="shared" si="104"/>
        <v>0</v>
      </c>
      <c r="Q467" s="46">
        <f t="shared" si="105"/>
        <v>0</v>
      </c>
      <c r="R467" s="46">
        <f t="shared" si="106"/>
        <v>0</v>
      </c>
      <c r="S467" s="35" t="str">
        <f t="shared" si="107"/>
        <v>☓</v>
      </c>
      <c r="T467" s="35" t="str">
        <f t="shared" si="108"/>
        <v>☓</v>
      </c>
      <c r="U467" s="14">
        <f t="shared" si="113"/>
        <v>0</v>
      </c>
      <c r="V467" s="8">
        <f t="shared" si="109"/>
        <v>0</v>
      </c>
      <c r="W467" s="8">
        <f t="shared" si="110"/>
        <v>0</v>
      </c>
      <c r="X467" s="8">
        <f t="shared" si="111"/>
        <v>0</v>
      </c>
      <c r="Y467" s="8">
        <f t="shared" si="112"/>
        <v>0</v>
      </c>
    </row>
    <row r="468" spans="1:25" ht="14.25">
      <c r="A468" s="39">
        <v>485</v>
      </c>
      <c r="B468" s="62"/>
      <c r="C468" s="44"/>
      <c r="D468" s="44"/>
      <c r="E468" s="17"/>
      <c r="F468" s="60"/>
      <c r="G468" s="44"/>
      <c r="H468" s="89"/>
      <c r="I468" s="88"/>
      <c r="J468" s="47" t="str">
        <f t="shared" si="102"/>
        <v/>
      </c>
      <c r="K468" s="47" t="str">
        <f t="shared" si="100"/>
        <v/>
      </c>
      <c r="L468" s="47" t="str">
        <f t="shared" si="101"/>
        <v/>
      </c>
      <c r="M468" s="47" t="str">
        <f>IF($J468&lt;&gt;"",IF(いんふぉ・EnneSmart利用開始申込書!$B$48="希望しない","",IF(TRIM(F468)="","未記入",T468)),IF(TRIM(F468)="","","☓"))</f>
        <v/>
      </c>
      <c r="N468" s="46"/>
      <c r="O468" s="46">
        <f t="shared" si="103"/>
        <v>0</v>
      </c>
      <c r="P468" s="46">
        <f t="shared" si="104"/>
        <v>0</v>
      </c>
      <c r="Q468" s="46">
        <f t="shared" si="105"/>
        <v>0</v>
      </c>
      <c r="R468" s="46">
        <f t="shared" si="106"/>
        <v>0</v>
      </c>
      <c r="S468" s="35" t="str">
        <f t="shared" si="107"/>
        <v>☓</v>
      </c>
      <c r="T468" s="35" t="str">
        <f t="shared" si="108"/>
        <v>☓</v>
      </c>
      <c r="U468" s="14">
        <f t="shared" si="113"/>
        <v>0</v>
      </c>
      <c r="V468" s="8">
        <f t="shared" si="109"/>
        <v>0</v>
      </c>
      <c r="W468" s="8">
        <f t="shared" si="110"/>
        <v>0</v>
      </c>
      <c r="X468" s="8">
        <f t="shared" si="111"/>
        <v>0</v>
      </c>
      <c r="Y468" s="8">
        <f t="shared" si="112"/>
        <v>0</v>
      </c>
    </row>
    <row r="469" spans="1:25" ht="14.25">
      <c r="A469" s="39">
        <v>486</v>
      </c>
      <c r="B469" s="62"/>
      <c r="C469" s="44"/>
      <c r="D469" s="44"/>
      <c r="E469" s="17"/>
      <c r="F469" s="60"/>
      <c r="G469" s="44"/>
      <c r="H469" s="89"/>
      <c r="I469" s="88"/>
      <c r="J469" s="47" t="str">
        <f t="shared" si="102"/>
        <v/>
      </c>
      <c r="K469" s="47" t="str">
        <f t="shared" si="100"/>
        <v/>
      </c>
      <c r="L469" s="47" t="str">
        <f t="shared" si="101"/>
        <v/>
      </c>
      <c r="M469" s="47" t="str">
        <f>IF($J469&lt;&gt;"",IF(いんふぉ・EnneSmart利用開始申込書!$B$48="希望しない","",IF(TRIM(F469)="","未記入",T469)),IF(TRIM(F469)="","","☓"))</f>
        <v/>
      </c>
      <c r="N469" s="46"/>
      <c r="O469" s="46">
        <f t="shared" si="103"/>
        <v>0</v>
      </c>
      <c r="P469" s="46">
        <f t="shared" si="104"/>
        <v>0</v>
      </c>
      <c r="Q469" s="46">
        <f t="shared" si="105"/>
        <v>0</v>
      </c>
      <c r="R469" s="46">
        <f t="shared" si="106"/>
        <v>0</v>
      </c>
      <c r="S469" s="35" t="str">
        <f t="shared" si="107"/>
        <v>☓</v>
      </c>
      <c r="T469" s="35" t="str">
        <f t="shared" si="108"/>
        <v>☓</v>
      </c>
      <c r="U469" s="14">
        <f t="shared" si="113"/>
        <v>0</v>
      </c>
      <c r="V469" s="8">
        <f t="shared" si="109"/>
        <v>0</v>
      </c>
      <c r="W469" s="8">
        <f t="shared" si="110"/>
        <v>0</v>
      </c>
      <c r="X469" s="8">
        <f t="shared" si="111"/>
        <v>0</v>
      </c>
      <c r="Y469" s="8">
        <f t="shared" si="112"/>
        <v>0</v>
      </c>
    </row>
    <row r="470" spans="1:25" ht="14.25">
      <c r="A470" s="39">
        <v>487</v>
      </c>
      <c r="B470" s="62"/>
      <c r="C470" s="44"/>
      <c r="D470" s="44"/>
      <c r="E470" s="17"/>
      <c r="F470" s="60"/>
      <c r="G470" s="44"/>
      <c r="H470" s="89"/>
      <c r="I470" s="88"/>
      <c r="J470" s="47" t="str">
        <f t="shared" si="102"/>
        <v/>
      </c>
      <c r="K470" s="47" t="str">
        <f t="shared" si="100"/>
        <v/>
      </c>
      <c r="L470" s="47" t="str">
        <f t="shared" si="101"/>
        <v/>
      </c>
      <c r="M470" s="47" t="str">
        <f>IF($J470&lt;&gt;"",IF(いんふぉ・EnneSmart利用開始申込書!$B$48="希望しない","",IF(TRIM(F470)="","未記入",T470)),IF(TRIM(F470)="","","☓"))</f>
        <v/>
      </c>
      <c r="N470" s="46"/>
      <c r="O470" s="46">
        <f t="shared" si="103"/>
        <v>0</v>
      </c>
      <c r="P470" s="46">
        <f t="shared" si="104"/>
        <v>0</v>
      </c>
      <c r="Q470" s="46">
        <f t="shared" si="105"/>
        <v>0</v>
      </c>
      <c r="R470" s="46">
        <f t="shared" si="106"/>
        <v>0</v>
      </c>
      <c r="S470" s="35" t="str">
        <f t="shared" si="107"/>
        <v>☓</v>
      </c>
      <c r="T470" s="35" t="str">
        <f t="shared" si="108"/>
        <v>☓</v>
      </c>
      <c r="U470" s="14">
        <f t="shared" si="113"/>
        <v>0</v>
      </c>
      <c r="V470" s="8">
        <f t="shared" si="109"/>
        <v>0</v>
      </c>
      <c r="W470" s="8">
        <f t="shared" si="110"/>
        <v>0</v>
      </c>
      <c r="X470" s="8">
        <f t="shared" si="111"/>
        <v>0</v>
      </c>
      <c r="Y470" s="8">
        <f t="shared" si="112"/>
        <v>0</v>
      </c>
    </row>
    <row r="471" spans="1:25" ht="14.25">
      <c r="A471" s="39">
        <v>488</v>
      </c>
      <c r="B471" s="62"/>
      <c r="C471" s="44"/>
      <c r="D471" s="44"/>
      <c r="E471" s="17"/>
      <c r="F471" s="60"/>
      <c r="G471" s="44"/>
      <c r="H471" s="89"/>
      <c r="I471" s="88"/>
      <c r="J471" s="47" t="str">
        <f t="shared" si="102"/>
        <v/>
      </c>
      <c r="K471" s="47" t="str">
        <f t="shared" si="100"/>
        <v/>
      </c>
      <c r="L471" s="47" t="str">
        <f t="shared" si="101"/>
        <v/>
      </c>
      <c r="M471" s="47" t="str">
        <f>IF($J471&lt;&gt;"",IF(いんふぉ・EnneSmart利用開始申込書!$B$48="希望しない","",IF(TRIM(F471)="","未記入",T471)),IF(TRIM(F471)="","","☓"))</f>
        <v/>
      </c>
      <c r="N471" s="46"/>
      <c r="O471" s="46">
        <f t="shared" si="103"/>
        <v>0</v>
      </c>
      <c r="P471" s="46">
        <f t="shared" si="104"/>
        <v>0</v>
      </c>
      <c r="Q471" s="46">
        <f t="shared" si="105"/>
        <v>0</v>
      </c>
      <c r="R471" s="46">
        <f t="shared" si="106"/>
        <v>0</v>
      </c>
      <c r="S471" s="35" t="str">
        <f t="shared" si="107"/>
        <v>☓</v>
      </c>
      <c r="T471" s="35" t="str">
        <f t="shared" si="108"/>
        <v>☓</v>
      </c>
      <c r="U471" s="14">
        <f t="shared" si="113"/>
        <v>0</v>
      </c>
      <c r="V471" s="8">
        <f t="shared" si="109"/>
        <v>0</v>
      </c>
      <c r="W471" s="8">
        <f t="shared" si="110"/>
        <v>0</v>
      </c>
      <c r="X471" s="8">
        <f t="shared" si="111"/>
        <v>0</v>
      </c>
      <c r="Y471" s="8">
        <f t="shared" si="112"/>
        <v>0</v>
      </c>
    </row>
    <row r="472" spans="1:25" ht="14.25">
      <c r="A472" s="39">
        <v>489</v>
      </c>
      <c r="B472" s="62"/>
      <c r="C472" s="44"/>
      <c r="D472" s="44"/>
      <c r="E472" s="17"/>
      <c r="F472" s="60"/>
      <c r="G472" s="44"/>
      <c r="H472" s="89"/>
      <c r="I472" s="88"/>
      <c r="J472" s="47" t="str">
        <f t="shared" si="102"/>
        <v/>
      </c>
      <c r="K472" s="47" t="str">
        <f t="shared" si="100"/>
        <v/>
      </c>
      <c r="L472" s="47" t="str">
        <f t="shared" si="101"/>
        <v/>
      </c>
      <c r="M472" s="47" t="str">
        <f>IF($J472&lt;&gt;"",IF(いんふぉ・EnneSmart利用開始申込書!$B$48="希望しない","",IF(TRIM(F472)="","未記入",T472)),IF(TRIM(F472)="","","☓"))</f>
        <v/>
      </c>
      <c r="N472" s="46"/>
      <c r="O472" s="46">
        <f t="shared" si="103"/>
        <v>0</v>
      </c>
      <c r="P472" s="46">
        <f t="shared" si="104"/>
        <v>0</v>
      </c>
      <c r="Q472" s="46">
        <f t="shared" si="105"/>
        <v>0</v>
      </c>
      <c r="R472" s="46">
        <f t="shared" si="106"/>
        <v>0</v>
      </c>
      <c r="S472" s="35" t="str">
        <f t="shared" si="107"/>
        <v>☓</v>
      </c>
      <c r="T472" s="35" t="str">
        <f t="shared" si="108"/>
        <v>☓</v>
      </c>
      <c r="U472" s="14">
        <f t="shared" si="113"/>
        <v>0</v>
      </c>
      <c r="V472" s="8">
        <f t="shared" si="109"/>
        <v>0</v>
      </c>
      <c r="W472" s="8">
        <f t="shared" si="110"/>
        <v>0</v>
      </c>
      <c r="X472" s="8">
        <f t="shared" si="111"/>
        <v>0</v>
      </c>
      <c r="Y472" s="8">
        <f t="shared" si="112"/>
        <v>0</v>
      </c>
    </row>
    <row r="473" spans="1:25" ht="14.25">
      <c r="A473" s="39">
        <v>490</v>
      </c>
      <c r="B473" s="62"/>
      <c r="C473" s="44"/>
      <c r="D473" s="44"/>
      <c r="E473" s="17"/>
      <c r="F473" s="60"/>
      <c r="G473" s="44"/>
      <c r="H473" s="89"/>
      <c r="I473" s="88"/>
      <c r="J473" s="47" t="str">
        <f t="shared" si="102"/>
        <v/>
      </c>
      <c r="K473" s="47" t="str">
        <f t="shared" si="100"/>
        <v/>
      </c>
      <c r="L473" s="47" t="str">
        <f t="shared" si="101"/>
        <v/>
      </c>
      <c r="M473" s="47" t="str">
        <f>IF($J473&lt;&gt;"",IF(いんふぉ・EnneSmart利用開始申込書!$B$48="希望しない","",IF(TRIM(F473)="","未記入",T473)),IF(TRIM(F473)="","","☓"))</f>
        <v/>
      </c>
      <c r="N473" s="46"/>
      <c r="O473" s="46">
        <f t="shared" si="103"/>
        <v>0</v>
      </c>
      <c r="P473" s="46">
        <f t="shared" si="104"/>
        <v>0</v>
      </c>
      <c r="Q473" s="46">
        <f t="shared" si="105"/>
        <v>0</v>
      </c>
      <c r="R473" s="46">
        <f t="shared" si="106"/>
        <v>0</v>
      </c>
      <c r="S473" s="35" t="str">
        <f t="shared" si="107"/>
        <v>☓</v>
      </c>
      <c r="T473" s="35" t="str">
        <f t="shared" si="108"/>
        <v>☓</v>
      </c>
      <c r="U473" s="14">
        <f t="shared" si="113"/>
        <v>0</v>
      </c>
      <c r="V473" s="8">
        <f t="shared" si="109"/>
        <v>0</v>
      </c>
      <c r="W473" s="8">
        <f t="shared" si="110"/>
        <v>0</v>
      </c>
      <c r="X473" s="8">
        <f t="shared" si="111"/>
        <v>0</v>
      </c>
      <c r="Y473" s="8">
        <f t="shared" si="112"/>
        <v>0</v>
      </c>
    </row>
    <row r="474" spans="1:25" ht="14.25">
      <c r="A474" s="39">
        <v>491</v>
      </c>
      <c r="B474" s="62"/>
      <c r="C474" s="44"/>
      <c r="D474" s="44"/>
      <c r="E474" s="17"/>
      <c r="F474" s="60"/>
      <c r="G474" s="44"/>
      <c r="H474" s="89"/>
      <c r="I474" s="88"/>
      <c r="J474" s="47" t="str">
        <f t="shared" si="102"/>
        <v/>
      </c>
      <c r="K474" s="47" t="str">
        <f t="shared" si="100"/>
        <v/>
      </c>
      <c r="L474" s="47" t="str">
        <f t="shared" si="101"/>
        <v/>
      </c>
      <c r="M474" s="47" t="str">
        <f>IF($J474&lt;&gt;"",IF(いんふぉ・EnneSmart利用開始申込書!$B$48="希望しない","",IF(TRIM(F474)="","未記入",T474)),IF(TRIM(F474)="","","☓"))</f>
        <v/>
      </c>
      <c r="N474" s="46"/>
      <c r="O474" s="46">
        <f t="shared" si="103"/>
        <v>0</v>
      </c>
      <c r="P474" s="46">
        <f t="shared" si="104"/>
        <v>0</v>
      </c>
      <c r="Q474" s="46">
        <f t="shared" si="105"/>
        <v>0</v>
      </c>
      <c r="R474" s="46">
        <f t="shared" si="106"/>
        <v>0</v>
      </c>
      <c r="S474" s="35" t="str">
        <f t="shared" si="107"/>
        <v>☓</v>
      </c>
      <c r="T474" s="35" t="str">
        <f t="shared" si="108"/>
        <v>☓</v>
      </c>
      <c r="U474" s="14">
        <f t="shared" si="113"/>
        <v>0</v>
      </c>
      <c r="V474" s="8">
        <f t="shared" si="109"/>
        <v>0</v>
      </c>
      <c r="W474" s="8">
        <f t="shared" si="110"/>
        <v>0</v>
      </c>
      <c r="X474" s="8">
        <f t="shared" si="111"/>
        <v>0</v>
      </c>
      <c r="Y474" s="8">
        <f t="shared" si="112"/>
        <v>0</v>
      </c>
    </row>
    <row r="475" spans="1:25" ht="14.25">
      <c r="A475" s="39">
        <v>492</v>
      </c>
      <c r="B475" s="62"/>
      <c r="C475" s="44"/>
      <c r="D475" s="44"/>
      <c r="E475" s="17"/>
      <c r="F475" s="60"/>
      <c r="G475" s="44"/>
      <c r="H475" s="89"/>
      <c r="I475" s="88"/>
      <c r="J475" s="47" t="str">
        <f t="shared" si="102"/>
        <v/>
      </c>
      <c r="K475" s="47" t="str">
        <f t="shared" si="100"/>
        <v/>
      </c>
      <c r="L475" s="47" t="str">
        <f t="shared" si="101"/>
        <v/>
      </c>
      <c r="M475" s="47" t="str">
        <f>IF($J475&lt;&gt;"",IF(いんふぉ・EnneSmart利用開始申込書!$B$48="希望しない","",IF(TRIM(F475)="","未記入",T475)),IF(TRIM(F475)="","","☓"))</f>
        <v/>
      </c>
      <c r="N475" s="46"/>
      <c r="O475" s="46">
        <f t="shared" si="103"/>
        <v>0</v>
      </c>
      <c r="P475" s="46">
        <f t="shared" si="104"/>
        <v>0</v>
      </c>
      <c r="Q475" s="46">
        <f t="shared" si="105"/>
        <v>0</v>
      </c>
      <c r="R475" s="46">
        <f t="shared" si="106"/>
        <v>0</v>
      </c>
      <c r="S475" s="35" t="str">
        <f t="shared" si="107"/>
        <v>☓</v>
      </c>
      <c r="T475" s="35" t="str">
        <f t="shared" si="108"/>
        <v>☓</v>
      </c>
      <c r="U475" s="14">
        <f t="shared" si="113"/>
        <v>0</v>
      </c>
      <c r="V475" s="8">
        <f t="shared" si="109"/>
        <v>0</v>
      </c>
      <c r="W475" s="8">
        <f t="shared" si="110"/>
        <v>0</v>
      </c>
      <c r="X475" s="8">
        <f t="shared" si="111"/>
        <v>0</v>
      </c>
      <c r="Y475" s="8">
        <f t="shared" si="112"/>
        <v>0</v>
      </c>
    </row>
    <row r="476" spans="1:25" ht="14.25">
      <c r="A476" s="39">
        <v>493</v>
      </c>
      <c r="B476" s="62"/>
      <c r="C476" s="44"/>
      <c r="D476" s="44"/>
      <c r="E476" s="17"/>
      <c r="F476" s="60"/>
      <c r="G476" s="44"/>
      <c r="H476" s="89"/>
      <c r="I476" s="88"/>
      <c r="J476" s="47" t="str">
        <f t="shared" si="102"/>
        <v/>
      </c>
      <c r="K476" s="47" t="str">
        <f t="shared" si="100"/>
        <v/>
      </c>
      <c r="L476" s="47" t="str">
        <f t="shared" si="101"/>
        <v/>
      </c>
      <c r="M476" s="47" t="str">
        <f>IF($J476&lt;&gt;"",IF(いんふぉ・EnneSmart利用開始申込書!$B$48="希望しない","",IF(TRIM(F476)="","未記入",T476)),IF(TRIM(F476)="","","☓"))</f>
        <v/>
      </c>
      <c r="N476" s="46"/>
      <c r="O476" s="46">
        <f t="shared" si="103"/>
        <v>0</v>
      </c>
      <c r="P476" s="46">
        <f t="shared" si="104"/>
        <v>0</v>
      </c>
      <c r="Q476" s="46">
        <f t="shared" si="105"/>
        <v>0</v>
      </c>
      <c r="R476" s="46">
        <f t="shared" si="106"/>
        <v>0</v>
      </c>
      <c r="S476" s="35" t="str">
        <f t="shared" si="107"/>
        <v>☓</v>
      </c>
      <c r="T476" s="35" t="str">
        <f t="shared" si="108"/>
        <v>☓</v>
      </c>
      <c r="U476" s="14">
        <f t="shared" si="113"/>
        <v>0</v>
      </c>
      <c r="V476" s="8">
        <f t="shared" si="109"/>
        <v>0</v>
      </c>
      <c r="W476" s="8">
        <f t="shared" si="110"/>
        <v>0</v>
      </c>
      <c r="X476" s="8">
        <f t="shared" si="111"/>
        <v>0</v>
      </c>
      <c r="Y476" s="8">
        <f t="shared" si="112"/>
        <v>0</v>
      </c>
    </row>
    <row r="477" spans="1:25" ht="14.25">
      <c r="A477" s="39">
        <v>494</v>
      </c>
      <c r="B477" s="62"/>
      <c r="C477" s="44"/>
      <c r="D477" s="44"/>
      <c r="E477" s="17"/>
      <c r="F477" s="60"/>
      <c r="G477" s="44"/>
      <c r="H477" s="89"/>
      <c r="I477" s="88"/>
      <c r="J477" s="47" t="str">
        <f t="shared" si="102"/>
        <v/>
      </c>
      <c r="K477" s="47" t="str">
        <f t="shared" si="100"/>
        <v/>
      </c>
      <c r="L477" s="47" t="str">
        <f t="shared" si="101"/>
        <v/>
      </c>
      <c r="M477" s="47" t="str">
        <f>IF($J477&lt;&gt;"",IF(いんふぉ・EnneSmart利用開始申込書!$B$48="希望しない","",IF(TRIM(F477)="","未記入",T477)),IF(TRIM(F477)="","","☓"))</f>
        <v/>
      </c>
      <c r="N477" s="46"/>
      <c r="O477" s="46">
        <f t="shared" si="103"/>
        <v>0</v>
      </c>
      <c r="P477" s="46">
        <f t="shared" si="104"/>
        <v>0</v>
      </c>
      <c r="Q477" s="46">
        <f t="shared" si="105"/>
        <v>0</v>
      </c>
      <c r="R477" s="46">
        <f t="shared" si="106"/>
        <v>0</v>
      </c>
      <c r="S477" s="35" t="str">
        <f t="shared" si="107"/>
        <v>☓</v>
      </c>
      <c r="T477" s="35" t="str">
        <f t="shared" si="108"/>
        <v>☓</v>
      </c>
      <c r="U477" s="14">
        <f t="shared" si="113"/>
        <v>0</v>
      </c>
      <c r="V477" s="8">
        <f t="shared" si="109"/>
        <v>0</v>
      </c>
      <c r="W477" s="8">
        <f t="shared" si="110"/>
        <v>0</v>
      </c>
      <c r="X477" s="8">
        <f t="shared" si="111"/>
        <v>0</v>
      </c>
      <c r="Y477" s="8">
        <f t="shared" si="112"/>
        <v>0</v>
      </c>
    </row>
    <row r="478" spans="1:25" ht="14.25">
      <c r="A478" s="39">
        <v>495</v>
      </c>
      <c r="B478" s="62"/>
      <c r="C478" s="44"/>
      <c r="D478" s="44"/>
      <c r="E478" s="17"/>
      <c r="F478" s="60"/>
      <c r="G478" s="44"/>
      <c r="H478" s="89"/>
      <c r="I478" s="88"/>
      <c r="J478" s="47" t="str">
        <f t="shared" si="102"/>
        <v/>
      </c>
      <c r="K478" s="47" t="str">
        <f t="shared" si="100"/>
        <v/>
      </c>
      <c r="L478" s="47" t="str">
        <f t="shared" si="101"/>
        <v/>
      </c>
      <c r="M478" s="47" t="str">
        <f>IF($J478&lt;&gt;"",IF(いんふぉ・EnneSmart利用開始申込書!$B$48="希望しない","",IF(TRIM(F478)="","未記入",T478)),IF(TRIM(F478)="","","☓"))</f>
        <v/>
      </c>
      <c r="N478" s="46"/>
      <c r="O478" s="46">
        <f t="shared" si="103"/>
        <v>0</v>
      </c>
      <c r="P478" s="46">
        <f t="shared" si="104"/>
        <v>0</v>
      </c>
      <c r="Q478" s="46">
        <f t="shared" si="105"/>
        <v>0</v>
      </c>
      <c r="R478" s="46">
        <f t="shared" si="106"/>
        <v>0</v>
      </c>
      <c r="S478" s="35" t="str">
        <f t="shared" si="107"/>
        <v>☓</v>
      </c>
      <c r="T478" s="35" t="str">
        <f t="shared" si="108"/>
        <v>☓</v>
      </c>
      <c r="U478" s="14">
        <f t="shared" si="113"/>
        <v>0</v>
      </c>
      <c r="V478" s="8">
        <f t="shared" si="109"/>
        <v>0</v>
      </c>
      <c r="W478" s="8">
        <f t="shared" si="110"/>
        <v>0</v>
      </c>
      <c r="X478" s="8">
        <f t="shared" si="111"/>
        <v>0</v>
      </c>
      <c r="Y478" s="8">
        <f t="shared" si="112"/>
        <v>0</v>
      </c>
    </row>
    <row r="479" spans="1:25" ht="14.25">
      <c r="A479" s="39">
        <v>496</v>
      </c>
      <c r="B479" s="62"/>
      <c r="C479" s="44"/>
      <c r="D479" s="44"/>
      <c r="E479" s="17"/>
      <c r="F479" s="60"/>
      <c r="G479" s="44"/>
      <c r="H479" s="89"/>
      <c r="I479" s="88"/>
      <c r="J479" s="47" t="str">
        <f t="shared" si="102"/>
        <v/>
      </c>
      <c r="K479" s="47" t="str">
        <f t="shared" si="100"/>
        <v/>
      </c>
      <c r="L479" s="47" t="str">
        <f t="shared" si="101"/>
        <v/>
      </c>
      <c r="M479" s="47" t="str">
        <f>IF($J479&lt;&gt;"",IF(いんふぉ・EnneSmart利用開始申込書!$B$48="希望しない","",IF(TRIM(F479)="","未記入",T479)),IF(TRIM(F479)="","","☓"))</f>
        <v/>
      </c>
      <c r="N479" s="46"/>
      <c r="O479" s="46">
        <f t="shared" si="103"/>
        <v>0</v>
      </c>
      <c r="P479" s="46">
        <f t="shared" si="104"/>
        <v>0</v>
      </c>
      <c r="Q479" s="46">
        <f t="shared" si="105"/>
        <v>0</v>
      </c>
      <c r="R479" s="46">
        <f t="shared" si="106"/>
        <v>0</v>
      </c>
      <c r="S479" s="35" t="str">
        <f t="shared" si="107"/>
        <v>☓</v>
      </c>
      <c r="T479" s="35" t="str">
        <f t="shared" si="108"/>
        <v>☓</v>
      </c>
      <c r="U479" s="14">
        <f t="shared" si="113"/>
        <v>0</v>
      </c>
      <c r="V479" s="8">
        <f t="shared" si="109"/>
        <v>0</v>
      </c>
      <c r="W479" s="8">
        <f t="shared" si="110"/>
        <v>0</v>
      </c>
      <c r="X479" s="8">
        <f t="shared" si="111"/>
        <v>0</v>
      </c>
      <c r="Y479" s="8">
        <f t="shared" si="112"/>
        <v>0</v>
      </c>
    </row>
    <row r="480" spans="1:25" ht="14.25">
      <c r="A480" s="39">
        <v>497</v>
      </c>
      <c r="B480" s="62"/>
      <c r="C480" s="44"/>
      <c r="D480" s="44"/>
      <c r="E480" s="17"/>
      <c r="F480" s="60"/>
      <c r="G480" s="44"/>
      <c r="H480" s="89"/>
      <c r="I480" s="88"/>
      <c r="J480" s="47" t="str">
        <f t="shared" si="102"/>
        <v/>
      </c>
      <c r="K480" s="47" t="str">
        <f t="shared" si="100"/>
        <v/>
      </c>
      <c r="L480" s="47" t="str">
        <f t="shared" si="101"/>
        <v/>
      </c>
      <c r="M480" s="47" t="str">
        <f>IF($J480&lt;&gt;"",IF(いんふぉ・EnneSmart利用開始申込書!$B$48="希望しない","",IF(TRIM(F480)="","未記入",T480)),IF(TRIM(F480)="","","☓"))</f>
        <v/>
      </c>
      <c r="N480" s="46"/>
      <c r="O480" s="46">
        <f t="shared" si="103"/>
        <v>0</v>
      </c>
      <c r="P480" s="46">
        <f t="shared" si="104"/>
        <v>0</v>
      </c>
      <c r="Q480" s="46">
        <f t="shared" si="105"/>
        <v>0</v>
      </c>
      <c r="R480" s="46">
        <f t="shared" si="106"/>
        <v>0</v>
      </c>
      <c r="S480" s="35" t="str">
        <f t="shared" si="107"/>
        <v>☓</v>
      </c>
      <c r="T480" s="35" t="str">
        <f t="shared" si="108"/>
        <v>☓</v>
      </c>
      <c r="U480" s="14">
        <f t="shared" si="113"/>
        <v>0</v>
      </c>
      <c r="V480" s="8">
        <f t="shared" si="109"/>
        <v>0</v>
      </c>
      <c r="W480" s="8">
        <f t="shared" si="110"/>
        <v>0</v>
      </c>
      <c r="X480" s="8">
        <f t="shared" si="111"/>
        <v>0</v>
      </c>
      <c r="Y480" s="8">
        <f t="shared" si="112"/>
        <v>0</v>
      </c>
    </row>
    <row r="481" spans="1:25" ht="14.25">
      <c r="A481" s="39">
        <v>498</v>
      </c>
      <c r="B481" s="62"/>
      <c r="C481" s="44"/>
      <c r="D481" s="44"/>
      <c r="E481" s="17"/>
      <c r="F481" s="60"/>
      <c r="G481" s="44"/>
      <c r="H481" s="89"/>
      <c r="I481" s="88"/>
      <c r="J481" s="47" t="str">
        <f t="shared" si="102"/>
        <v/>
      </c>
      <c r="K481" s="47" t="str">
        <f t="shared" si="100"/>
        <v/>
      </c>
      <c r="L481" s="47" t="str">
        <f t="shared" si="101"/>
        <v/>
      </c>
      <c r="M481" s="47" t="str">
        <f>IF($J481&lt;&gt;"",IF(いんふぉ・EnneSmart利用開始申込書!$B$48="希望しない","",IF(TRIM(F481)="","未記入",T481)),IF(TRIM(F481)="","","☓"))</f>
        <v/>
      </c>
      <c r="N481" s="46"/>
      <c r="O481" s="46">
        <f t="shared" si="103"/>
        <v>0</v>
      </c>
      <c r="P481" s="46">
        <f t="shared" si="104"/>
        <v>0</v>
      </c>
      <c r="Q481" s="46">
        <f t="shared" si="105"/>
        <v>0</v>
      </c>
      <c r="R481" s="46">
        <f t="shared" si="106"/>
        <v>0</v>
      </c>
      <c r="S481" s="35" t="str">
        <f t="shared" si="107"/>
        <v>☓</v>
      </c>
      <c r="T481" s="35" t="str">
        <f t="shared" si="108"/>
        <v>☓</v>
      </c>
      <c r="U481" s="14">
        <f t="shared" si="113"/>
        <v>0</v>
      </c>
      <c r="V481" s="8">
        <f t="shared" si="109"/>
        <v>0</v>
      </c>
      <c r="W481" s="8">
        <f t="shared" si="110"/>
        <v>0</v>
      </c>
      <c r="X481" s="8">
        <f t="shared" si="111"/>
        <v>0</v>
      </c>
      <c r="Y481" s="8">
        <f t="shared" si="112"/>
        <v>0</v>
      </c>
    </row>
    <row r="482" spans="1:25" ht="14.25">
      <c r="A482" s="39">
        <v>499</v>
      </c>
      <c r="B482" s="62"/>
      <c r="C482" s="44"/>
      <c r="D482" s="44"/>
      <c r="E482" s="17"/>
      <c r="F482" s="60"/>
      <c r="G482" s="44"/>
      <c r="H482" s="89"/>
      <c r="I482" s="88"/>
      <c r="J482" s="47" t="str">
        <f t="shared" si="102"/>
        <v/>
      </c>
      <c r="K482" s="47" t="str">
        <f t="shared" si="100"/>
        <v/>
      </c>
      <c r="L482" s="47" t="str">
        <f t="shared" si="101"/>
        <v/>
      </c>
      <c r="M482" s="47" t="str">
        <f>IF($J482&lt;&gt;"",IF(いんふぉ・EnneSmart利用開始申込書!$B$48="希望しない","",IF(TRIM(F482)="","未記入",T482)),IF(TRIM(F482)="","","☓"))</f>
        <v/>
      </c>
      <c r="N482" s="46"/>
      <c r="O482" s="46">
        <f t="shared" si="103"/>
        <v>0</v>
      </c>
      <c r="P482" s="46">
        <f t="shared" si="104"/>
        <v>0</v>
      </c>
      <c r="Q482" s="46">
        <f t="shared" si="105"/>
        <v>0</v>
      </c>
      <c r="R482" s="46">
        <f t="shared" si="106"/>
        <v>0</v>
      </c>
      <c r="S482" s="35" t="str">
        <f t="shared" si="107"/>
        <v>☓</v>
      </c>
      <c r="T482" s="35" t="str">
        <f t="shared" si="108"/>
        <v>☓</v>
      </c>
      <c r="U482" s="14">
        <f t="shared" si="113"/>
        <v>0</v>
      </c>
      <c r="V482" s="8">
        <f t="shared" si="109"/>
        <v>0</v>
      </c>
      <c r="W482" s="8">
        <f t="shared" si="110"/>
        <v>0</v>
      </c>
      <c r="X482" s="8">
        <f t="shared" si="111"/>
        <v>0</v>
      </c>
      <c r="Y482" s="8">
        <f t="shared" si="112"/>
        <v>0</v>
      </c>
    </row>
    <row r="483" spans="1:25" ht="15" thickBot="1">
      <c r="A483" s="39">
        <v>500</v>
      </c>
      <c r="B483" s="63"/>
      <c r="C483" s="58"/>
      <c r="D483" s="58"/>
      <c r="E483" s="59"/>
      <c r="F483" s="61"/>
      <c r="G483" s="58"/>
      <c r="H483" s="89"/>
      <c r="I483" s="88"/>
      <c r="J483" s="47" t="str">
        <f t="shared" si="102"/>
        <v/>
      </c>
      <c r="K483" s="47" t="str">
        <f t="shared" si="100"/>
        <v/>
      </c>
      <c r="L483" s="47" t="str">
        <f t="shared" si="101"/>
        <v/>
      </c>
      <c r="M483" s="47" t="str">
        <f>IF($J483&lt;&gt;"",IF(いんふぉ・EnneSmart利用開始申込書!$B$48="希望しない","",IF(TRIM(F483)="","未記入",T483)),IF(TRIM(F483)="","","☓"))</f>
        <v/>
      </c>
      <c r="N483" s="46"/>
      <c r="O483" s="46">
        <f t="shared" si="103"/>
        <v>0</v>
      </c>
      <c r="P483" s="46">
        <f t="shared" si="104"/>
        <v>0</v>
      </c>
      <c r="Q483" s="46">
        <f t="shared" si="105"/>
        <v>0</v>
      </c>
      <c r="R483" s="46">
        <f t="shared" si="106"/>
        <v>0</v>
      </c>
      <c r="S483" s="35" t="str">
        <f t="shared" si="107"/>
        <v>☓</v>
      </c>
      <c r="T483" s="35" t="str">
        <f t="shared" si="108"/>
        <v>☓</v>
      </c>
      <c r="U483" s="14">
        <f t="shared" si="113"/>
        <v>0</v>
      </c>
      <c r="V483" s="8">
        <f t="shared" si="109"/>
        <v>0</v>
      </c>
      <c r="W483" s="8">
        <f t="shared" si="110"/>
        <v>0</v>
      </c>
      <c r="X483" s="8">
        <f t="shared" si="111"/>
        <v>0</v>
      </c>
      <c r="Y483" s="8">
        <f t="shared" si="112"/>
        <v>0</v>
      </c>
    </row>
    <row r="484" spans="1:25" ht="14.25" thickTop="1">
      <c r="B484" s="32"/>
      <c r="C484" s="32"/>
      <c r="D484" s="32"/>
      <c r="E484" s="32"/>
      <c r="F484" s="32"/>
      <c r="G484" s="32"/>
      <c r="Y484" s="1">
        <f>SUM(Y1:Y483)</f>
        <v>0</v>
      </c>
    </row>
  </sheetData>
  <sheetProtection algorithmName="SHA-512" hashValue="hpLu7j4dP8YM7/XTLJQdLyJ6Tm9cVD+QAybyKd5W+bAd4CGPqbCXmatX0liInkO3oNfveAQYrlkyw7HO7TQ73g==" saltValue="dNHHXKk8SI4jh26KuVXH6A==" spinCount="100000" sheet="1" objects="1" scenarios="1"/>
  <protectedRanges>
    <protectedRange sqref="B4:G483" name="範囲1"/>
  </protectedRanges>
  <mergeCells count="2">
    <mergeCell ref="L1:M1"/>
    <mergeCell ref="L2:M2"/>
  </mergeCells>
  <phoneticPr fontId="1"/>
  <conditionalFormatting sqref="E7:E8 E26:E483 E10:E24">
    <cfRule type="expression" dxfId="80" priority="80" stopIfTrue="1">
      <formula>$F$3="希望しない"</formula>
    </cfRule>
  </conditionalFormatting>
  <conditionalFormatting sqref="F26:F482 F7:F24 H7:H24 H26:H482">
    <cfRule type="expression" dxfId="79" priority="81" stopIfTrue="1">
      <formula>$B$48="希望しない"</formula>
    </cfRule>
  </conditionalFormatting>
  <conditionalFormatting sqref="F26:F482 F7:F24 H7:H24 H26:H482">
    <cfRule type="expression" dxfId="78" priority="79" stopIfTrue="1">
      <formula>$B$48="希望しない"</formula>
    </cfRule>
  </conditionalFormatting>
  <conditionalFormatting sqref="J2:J3">
    <cfRule type="expression" dxfId="77" priority="77">
      <formula>J2="未入力"</formula>
    </cfRule>
    <cfRule type="expression" dxfId="76" priority="78">
      <formula>J2="☓"</formula>
    </cfRule>
  </conditionalFormatting>
  <conditionalFormatting sqref="F26:F482 F7:F24 H7:H24 H26:H482">
    <cfRule type="expression" dxfId="75" priority="75" stopIfTrue="1">
      <formula>$B$48="希望しない"</formula>
    </cfRule>
  </conditionalFormatting>
  <conditionalFormatting sqref="F483 H483">
    <cfRule type="expression" dxfId="74" priority="66" stopIfTrue="1">
      <formula>$F$3="希望しない"</formula>
    </cfRule>
  </conditionalFormatting>
  <conditionalFormatting sqref="J5:K483">
    <cfRule type="expression" dxfId="73" priority="62">
      <formula>J5="未入力"</formula>
    </cfRule>
    <cfRule type="expression" dxfId="72" priority="63">
      <formula>J5="☓"</formula>
    </cfRule>
  </conditionalFormatting>
  <conditionalFormatting sqref="J5 L5:M5 J6:M483 M5:M483">
    <cfRule type="expression" dxfId="71" priority="58">
      <formula>J5="未入力"</formula>
    </cfRule>
    <cfRule type="expression" dxfId="70" priority="59">
      <formula>J5="☓"</formula>
    </cfRule>
  </conditionalFormatting>
  <conditionalFormatting sqref="D25">
    <cfRule type="expression" dxfId="69" priority="52" stopIfTrue="1">
      <formula>$F$3="希望しない"</formula>
    </cfRule>
  </conditionalFormatting>
  <conditionalFormatting sqref="F6 H6">
    <cfRule type="expression" dxfId="68" priority="41" stopIfTrue="1">
      <formula>$B$48="希望しない"</formula>
    </cfRule>
  </conditionalFormatting>
  <conditionalFormatting sqref="F6 H6">
    <cfRule type="expression" dxfId="67" priority="39" stopIfTrue="1">
      <formula>$B$48="希望しない"</formula>
    </cfRule>
  </conditionalFormatting>
  <conditionalFormatting sqref="F6 H6">
    <cfRule type="expression" dxfId="66" priority="38" stopIfTrue="1">
      <formula>$B$48="希望しない"</formula>
    </cfRule>
  </conditionalFormatting>
  <conditionalFormatting sqref="E4:E5 E7:E483">
    <cfRule type="expression" dxfId="65" priority="32" stopIfTrue="1">
      <formula>$F$3="希望しない"</formula>
    </cfRule>
  </conditionalFormatting>
  <conditionalFormatting sqref="F4:F483 H4:H483">
    <cfRule type="expression" dxfId="64" priority="33" stopIfTrue="1">
      <formula>$B$48="希望しない"</formula>
    </cfRule>
  </conditionalFormatting>
  <conditionalFormatting sqref="F4:F483 H4:H483">
    <cfRule type="expression" dxfId="63" priority="31" stopIfTrue="1">
      <formula>$B$48="希望しない"</formula>
    </cfRule>
  </conditionalFormatting>
  <conditionalFormatting sqref="E25">
    <cfRule type="expression" dxfId="62" priority="28" stopIfTrue="1">
      <formula>$F$3="希望しない"</formula>
    </cfRule>
  </conditionalFormatting>
  <conditionalFormatting sqref="F25 H25">
    <cfRule type="expression" dxfId="61" priority="29" stopIfTrue="1">
      <formula>$B$48="希望しない"</formula>
    </cfRule>
  </conditionalFormatting>
  <conditionalFormatting sqref="F25 H25">
    <cfRule type="expression" dxfId="60" priority="27" stopIfTrue="1">
      <formula>$B$48="希望しない"</formula>
    </cfRule>
  </conditionalFormatting>
  <conditionalFormatting sqref="F25 H25">
    <cfRule type="expression" dxfId="59" priority="26" stopIfTrue="1">
      <formula>$B$48="希望しない"</formula>
    </cfRule>
  </conditionalFormatting>
  <conditionalFormatting sqref="E5 E7:E483">
    <cfRule type="expression" dxfId="58" priority="24" stopIfTrue="1">
      <formula>$F$3="希望しない"</formula>
    </cfRule>
  </conditionalFormatting>
  <conditionalFormatting sqref="F5:F483 H4:H483">
    <cfRule type="expression" dxfId="57" priority="25" stopIfTrue="1">
      <formula>$B$48="希望しない"</formula>
    </cfRule>
  </conditionalFormatting>
  <conditionalFormatting sqref="F5:F483 H4:H483">
    <cfRule type="expression" dxfId="56" priority="23" stopIfTrue="1">
      <formula>$B$48="希望しない"</formula>
    </cfRule>
  </conditionalFormatting>
  <conditionalFormatting sqref="F5:F483 H4:H483">
    <cfRule type="expression" dxfId="55" priority="22" stopIfTrue="1">
      <formula>$B$48="希望しない"</formula>
    </cfRule>
  </conditionalFormatting>
  <conditionalFormatting sqref="K5:K483">
    <cfRule type="expression" dxfId="54" priority="20">
      <formula>K5="未入力"</formula>
    </cfRule>
    <cfRule type="expression" dxfId="53" priority="21">
      <formula>K5="☓"</formula>
    </cfRule>
  </conditionalFormatting>
  <conditionalFormatting sqref="J4:L4 J5:M483">
    <cfRule type="expression" dxfId="52" priority="18">
      <formula>J4="未記入"</formula>
    </cfRule>
    <cfRule type="expression" dxfId="51" priority="19">
      <formula>J4="☓"</formula>
    </cfRule>
  </conditionalFormatting>
  <conditionalFormatting sqref="E6">
    <cfRule type="expression" dxfId="50" priority="17" stopIfTrue="1">
      <formula>$F$3="希望しない"</formula>
    </cfRule>
  </conditionalFormatting>
  <conditionalFormatting sqref="E6">
    <cfRule type="expression" dxfId="49" priority="16" stopIfTrue="1">
      <formula>$F$3="希望しない"</formula>
    </cfRule>
  </conditionalFormatting>
  <conditionalFormatting sqref="F11 H11">
    <cfRule type="expression" dxfId="48" priority="15" stopIfTrue="1">
      <formula>$B$48="希望しない"</formula>
    </cfRule>
  </conditionalFormatting>
  <conditionalFormatting sqref="F11 H11">
    <cfRule type="expression" dxfId="47" priority="14" stopIfTrue="1">
      <formula>$B$48="希望しない"</formula>
    </cfRule>
  </conditionalFormatting>
  <conditionalFormatting sqref="F11 H11">
    <cfRule type="expression" dxfId="46" priority="13" stopIfTrue="1">
      <formula>$B$48="希望しない"</formula>
    </cfRule>
  </conditionalFormatting>
  <conditionalFormatting sqref="F11 H11">
    <cfRule type="expression" dxfId="45" priority="12" stopIfTrue="1">
      <formula>$B$48="希望しない"</formula>
    </cfRule>
  </conditionalFormatting>
  <conditionalFormatting sqref="F11 H11">
    <cfRule type="expression" dxfId="44" priority="11" stopIfTrue="1">
      <formula>$B$48="希望しない"</formula>
    </cfRule>
  </conditionalFormatting>
  <conditionalFormatting sqref="F11 H11">
    <cfRule type="expression" dxfId="43" priority="10" stopIfTrue="1">
      <formula>$B$48="希望しない"</formula>
    </cfRule>
  </conditionalFormatting>
  <conditionalFormatting sqref="F11 H11">
    <cfRule type="expression" dxfId="42" priority="9" stopIfTrue="1">
      <formula>$B$48="希望しない"</formula>
    </cfRule>
  </conditionalFormatting>
  <conditionalFormatting sqref="F11 H11">
    <cfRule type="expression" dxfId="41" priority="8" stopIfTrue="1">
      <formula>$B$48="希望しない"</formula>
    </cfRule>
  </conditionalFormatting>
  <conditionalFormatting sqref="F11 H11">
    <cfRule type="expression" dxfId="40" priority="7" stopIfTrue="1">
      <formula>$B$48="希望しない"</formula>
    </cfRule>
  </conditionalFormatting>
  <conditionalFormatting sqref="M5:M483">
    <cfRule type="expression" dxfId="39" priority="5">
      <formula>M5="未記入"</formula>
    </cfRule>
    <cfRule type="expression" dxfId="38" priority="6">
      <formula>M5="☓"</formula>
    </cfRule>
  </conditionalFormatting>
  <conditionalFormatting sqref="M4:M483">
    <cfRule type="expression" dxfId="37" priority="3">
      <formula>M4="未記入"</formula>
    </cfRule>
    <cfRule type="expression" dxfId="36" priority="4">
      <formula>M4="☓"</formula>
    </cfRule>
  </conditionalFormatting>
  <conditionalFormatting sqref="H4:H482">
    <cfRule type="expression" dxfId="35" priority="2" stopIfTrue="1">
      <formula>$F$3="希望しない"</formula>
    </cfRule>
  </conditionalFormatting>
  <conditionalFormatting sqref="G25">
    <cfRule type="expression" dxfId="34" priority="1" stopIfTrue="1">
      <formula>$F$3="希望しない"</formula>
    </cfRule>
  </conditionalFormatting>
  <dataValidations count="4">
    <dataValidation type="list" allowBlank="1" showInputMessage="1" showErrorMessage="1" error="「追加する」_x000a_「追加しない」_x000a_のいずれかを選択してください。" sqref="F4:F483" xr:uid="{00000000-0002-0000-0100-000000000000}">
      <formula1>"追加する,追加しない"</formula1>
    </dataValidation>
    <dataValidation type="list" allowBlank="1" showInputMessage="1" showErrorMessage="1" error="「電力量・請求情報」_x000a_「電力量のみ」_x000a_のいずれかを選択してください。" sqref="E4:E483" xr:uid="{00000000-0002-0000-0100-000001000000}">
      <formula1>",電力量・請求情報,電力量情報のみ"</formula1>
    </dataValidation>
    <dataValidation type="textLength" imeMode="disabled" operator="equal" allowBlank="1" showInputMessage="1" showErrorMessage="1" error="22桁の数字で入力してください。" sqref="B4:B483" xr:uid="{00000000-0002-0000-0100-000002000000}">
      <formula1>22</formula1>
    </dataValidation>
    <dataValidation type="textLength" imeMode="disabled" operator="equal" allowBlank="1" showInputMessage="1" showErrorMessage="1" error="8桁の英数字で入力してください。" sqref="C4:C483" xr:uid="{00000000-0002-0000-0100-000003000000}">
      <formula1>8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r:id="rId1"/>
  <colBreaks count="1" manualBreakCount="1">
    <brk id="8" max="482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0" stopIfTrue="1" id="{27466FF5-7C71-4202-8F05-645F2FDA3DFB}">
            <xm:f>いんふぉ・EnneSmart利用開始申込書!$B$48="希望しない"</xm:f>
            <x14:dxf>
              <fill>
                <patternFill>
                  <bgColor theme="0" tint="-0.24994659260841701"/>
                </patternFill>
              </fill>
            </x14:dxf>
          </x14:cfRule>
          <xm:sqref>F4:F483 H4:H483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76"/>
  <sheetViews>
    <sheetView view="pageBreakPreview" zoomScale="55" zoomScaleNormal="85" zoomScaleSheetLayoutView="55" workbookViewId="0">
      <selection activeCell="D8" sqref="D8:G8"/>
    </sheetView>
  </sheetViews>
  <sheetFormatPr defaultColWidth="9" defaultRowHeight="13.5"/>
  <cols>
    <col min="1" max="1" width="8.375" style="1" customWidth="1"/>
    <col min="2" max="2" width="33.5" style="1" customWidth="1"/>
    <col min="3" max="3" width="17.875" style="1" customWidth="1"/>
    <col min="4" max="4" width="38.125" style="1" customWidth="1"/>
    <col min="5" max="5" width="17.625" style="1" bestFit="1" customWidth="1"/>
    <col min="6" max="7" width="24.375" style="1" customWidth="1"/>
    <col min="8" max="8" width="3" style="1" customWidth="1"/>
    <col min="9" max="9" width="9" style="1"/>
    <col min="10" max="10" width="30.625" style="1" customWidth="1"/>
    <col min="11" max="13" width="20.625" style="1" customWidth="1"/>
    <col min="14" max="14" width="17.875" style="1" customWidth="1"/>
    <col min="15" max="18" width="9" style="1" hidden="1" customWidth="1"/>
    <col min="19" max="20" width="15.625" style="1" hidden="1" customWidth="1"/>
    <col min="21" max="23" width="16.75" style="1" hidden="1" customWidth="1"/>
    <col min="24" max="26" width="9" style="1" hidden="1" customWidth="1"/>
    <col min="27" max="27" width="12.125" style="1" hidden="1" customWidth="1"/>
    <col min="28" max="28" width="6.625" style="1" customWidth="1"/>
    <col min="29" max="36" width="9" style="1" customWidth="1"/>
    <col min="37" max="16384" width="9" style="1"/>
  </cols>
  <sheetData>
    <row r="1" spans="1:27" ht="28.5">
      <c r="A1" s="148" t="s">
        <v>0</v>
      </c>
      <c r="B1" s="148"/>
      <c r="C1" s="148"/>
      <c r="D1" s="148"/>
      <c r="E1" s="148"/>
      <c r="F1" s="148"/>
      <c r="G1" s="148"/>
      <c r="H1" s="43"/>
      <c r="I1" s="46"/>
      <c r="J1" s="46"/>
      <c r="K1" s="46"/>
      <c r="L1" s="46"/>
      <c r="M1" s="46"/>
      <c r="N1" s="92" t="s">
        <v>1</v>
      </c>
      <c r="O1" s="46"/>
      <c r="P1" s="46"/>
      <c r="Q1" s="46"/>
      <c r="R1" s="46"/>
      <c r="S1" s="35"/>
      <c r="T1" s="35"/>
      <c r="U1" s="14"/>
      <c r="V1" s="14"/>
    </row>
    <row r="2" spans="1:27" ht="34.5" customHeight="1">
      <c r="A2" s="43"/>
      <c r="B2" s="43"/>
      <c r="C2" s="43"/>
      <c r="D2" s="43"/>
      <c r="E2" s="43"/>
      <c r="F2" s="43"/>
      <c r="G2" s="43"/>
      <c r="H2" s="43"/>
      <c r="I2" s="84"/>
      <c r="J2" s="46"/>
      <c r="K2" s="46"/>
      <c r="L2" s="46"/>
      <c r="M2" s="46"/>
      <c r="N2" s="46"/>
      <c r="O2" s="46"/>
      <c r="P2" s="46"/>
      <c r="Q2" s="46"/>
      <c r="R2" s="46"/>
      <c r="S2" s="35"/>
      <c r="T2" s="35"/>
      <c r="U2" s="14"/>
      <c r="V2" s="14"/>
    </row>
    <row r="3" spans="1:27" s="8" customFormat="1" ht="17.25">
      <c r="A3" s="20"/>
      <c r="B3" s="23" t="s">
        <v>2</v>
      </c>
      <c r="C3" s="20"/>
      <c r="D3" s="20"/>
      <c r="E3" s="20"/>
      <c r="F3" s="20"/>
      <c r="G3" s="20"/>
      <c r="H3" s="20"/>
      <c r="I3" s="48"/>
      <c r="J3" s="48"/>
      <c r="K3" s="48"/>
      <c r="L3" s="48"/>
      <c r="M3" s="48"/>
      <c r="N3" s="48"/>
      <c r="O3" s="48"/>
      <c r="P3" s="48"/>
      <c r="Q3" s="48"/>
      <c r="R3" s="48"/>
      <c r="S3" s="36"/>
      <c r="T3" s="36"/>
      <c r="U3" s="15"/>
      <c r="V3" s="15"/>
    </row>
    <row r="4" spans="1:27" s="8" customFormat="1" ht="18" customHeight="1" thickBot="1">
      <c r="A4" s="20"/>
      <c r="B4" s="23"/>
      <c r="C4" s="20"/>
      <c r="D4" s="20"/>
      <c r="E4" s="20"/>
      <c r="F4" s="20"/>
      <c r="G4" s="20"/>
      <c r="H4" s="20"/>
      <c r="I4" s="48"/>
      <c r="J4" s="137" t="s">
        <v>3</v>
      </c>
      <c r="K4" s="138"/>
      <c r="L4" s="138"/>
      <c r="M4" s="139"/>
      <c r="N4" s="48"/>
      <c r="O4" s="48"/>
      <c r="P4" s="48"/>
      <c r="Q4" s="48"/>
      <c r="R4" s="48"/>
      <c r="S4" s="36"/>
      <c r="T4" s="36"/>
      <c r="U4" s="15"/>
      <c r="V4" s="15"/>
    </row>
    <row r="5" spans="1:27" s="8" customFormat="1" ht="18" customHeight="1" thickBot="1">
      <c r="A5" s="20"/>
      <c r="B5" s="20"/>
      <c r="C5" s="20"/>
      <c r="D5" s="20"/>
      <c r="E5" s="104" t="s">
        <v>4</v>
      </c>
      <c r="F5" s="184">
        <v>43922</v>
      </c>
      <c r="G5" s="185"/>
      <c r="H5" s="103"/>
      <c r="I5" s="85"/>
      <c r="J5" s="131"/>
      <c r="K5" s="132"/>
      <c r="L5" s="132"/>
      <c r="M5" s="133"/>
      <c r="N5" s="48"/>
      <c r="O5" s="48"/>
      <c r="P5" s="48"/>
      <c r="Q5" s="48"/>
      <c r="R5" s="48"/>
      <c r="S5" s="36"/>
      <c r="T5" s="36"/>
      <c r="U5" s="15"/>
      <c r="V5" s="15"/>
    </row>
    <row r="6" spans="1:27" s="8" customFormat="1" ht="15" customHeight="1">
      <c r="A6" s="20"/>
      <c r="B6" s="20"/>
      <c r="C6" s="20"/>
      <c r="D6" s="20"/>
      <c r="E6" s="20"/>
      <c r="F6" s="20"/>
      <c r="G6" s="20"/>
      <c r="H6" s="20"/>
      <c r="I6" s="48"/>
      <c r="J6" s="131"/>
      <c r="K6" s="132"/>
      <c r="L6" s="132"/>
      <c r="M6" s="133"/>
      <c r="N6" s="48"/>
      <c r="O6" s="48"/>
      <c r="P6" s="48"/>
      <c r="Q6" s="48"/>
      <c r="R6" s="48"/>
      <c r="S6" s="36"/>
      <c r="T6" s="36"/>
      <c r="U6" s="15"/>
      <c r="V6" s="15"/>
    </row>
    <row r="7" spans="1:27" s="8" customFormat="1" ht="18" customHeight="1" thickBot="1">
      <c r="A7" s="20"/>
      <c r="B7" s="20"/>
      <c r="C7" s="23" t="s">
        <v>5</v>
      </c>
      <c r="D7" s="72"/>
      <c r="E7" s="72"/>
      <c r="F7" s="72"/>
      <c r="G7" s="23"/>
      <c r="H7" s="23"/>
      <c r="I7" s="48"/>
      <c r="J7" s="131"/>
      <c r="K7" s="132"/>
      <c r="L7" s="132"/>
      <c r="M7" s="133"/>
      <c r="N7" s="48"/>
      <c r="O7" s="48"/>
      <c r="P7" s="48"/>
      <c r="Q7" s="48"/>
      <c r="R7" s="48"/>
      <c r="S7" s="36"/>
      <c r="T7" s="36"/>
      <c r="U7" s="15"/>
      <c r="V7" s="15"/>
    </row>
    <row r="8" spans="1:27" s="25" customFormat="1" ht="24.95" customHeight="1" thickTop="1">
      <c r="A8" s="30"/>
      <c r="B8" s="30"/>
      <c r="C8" s="73"/>
      <c r="D8" s="186" t="s">
        <v>72</v>
      </c>
      <c r="E8" s="187"/>
      <c r="F8" s="187"/>
      <c r="G8" s="188"/>
      <c r="H8" s="120"/>
      <c r="I8" s="86"/>
      <c r="J8" s="131"/>
      <c r="K8" s="132"/>
      <c r="L8" s="132"/>
      <c r="M8" s="133"/>
      <c r="N8" s="49"/>
      <c r="O8" s="49"/>
      <c r="P8" s="49"/>
      <c r="Q8" s="49"/>
      <c r="R8" s="49"/>
      <c r="S8" s="37"/>
      <c r="T8" s="37"/>
      <c r="U8" s="26"/>
      <c r="V8" s="26"/>
    </row>
    <row r="9" spans="1:27" s="25" customFormat="1" ht="24.95" customHeight="1">
      <c r="A9" s="30"/>
      <c r="B9" s="30"/>
      <c r="C9" s="73"/>
      <c r="D9" s="152"/>
      <c r="E9" s="153"/>
      <c r="F9" s="153"/>
      <c r="G9" s="154"/>
      <c r="H9" s="120"/>
      <c r="I9" s="86"/>
      <c r="J9" s="131"/>
      <c r="K9" s="132"/>
      <c r="L9" s="132"/>
      <c r="M9" s="133"/>
      <c r="N9" s="49"/>
      <c r="O9" s="49"/>
      <c r="P9" s="49"/>
      <c r="Q9" s="49"/>
      <c r="R9" s="49"/>
      <c r="S9" s="37"/>
      <c r="T9" s="37"/>
      <c r="U9" s="26"/>
      <c r="V9" s="26"/>
    </row>
    <row r="10" spans="1:27" s="25" customFormat="1" ht="24.95" customHeight="1" thickBot="1">
      <c r="A10" s="30"/>
      <c r="B10" s="30"/>
      <c r="C10" s="73"/>
      <c r="D10" s="152"/>
      <c r="E10" s="153"/>
      <c r="F10" s="153"/>
      <c r="G10" s="154"/>
      <c r="H10" s="120"/>
      <c r="I10" s="86"/>
      <c r="J10" s="131"/>
      <c r="K10" s="132"/>
      <c r="L10" s="132"/>
      <c r="M10" s="133"/>
      <c r="N10" s="49"/>
      <c r="O10" s="49"/>
      <c r="P10" s="49"/>
      <c r="Q10" s="49"/>
      <c r="R10" s="49"/>
      <c r="S10" s="37"/>
      <c r="T10" s="37"/>
      <c r="U10" s="26"/>
      <c r="V10" s="26"/>
    </row>
    <row r="11" spans="1:27" s="25" customFormat="1" ht="24.95" customHeight="1" thickTop="1">
      <c r="A11" s="30"/>
      <c r="B11" s="30"/>
      <c r="C11" s="73"/>
      <c r="D11" s="93" t="s">
        <v>73</v>
      </c>
      <c r="E11" s="127" t="s">
        <v>6</v>
      </c>
      <c r="F11" s="128"/>
      <c r="G11" s="122"/>
      <c r="H11" s="123"/>
      <c r="I11" s="49"/>
      <c r="J11" s="131" t="str">
        <f>IF(AA75&gt;0,"未記入または記入内容に誤りがあります。",IF('20施設以上'!Y484&gt;0,"「20施設以上」のシートに誤りがあります。",""))</f>
        <v/>
      </c>
      <c r="K11" s="132"/>
      <c r="L11" s="132"/>
      <c r="M11" s="133"/>
      <c r="N11" s="49"/>
      <c r="O11" s="49"/>
      <c r="P11" s="49"/>
      <c r="Q11" s="49"/>
      <c r="R11" s="49"/>
      <c r="S11" s="37"/>
      <c r="T11" s="37"/>
      <c r="U11" s="26"/>
      <c r="V11" s="26"/>
    </row>
    <row r="12" spans="1:27" s="25" customFormat="1" ht="24.95" customHeight="1">
      <c r="A12" s="30"/>
      <c r="B12" s="30"/>
      <c r="C12" s="73"/>
      <c r="D12" s="23"/>
      <c r="E12" s="129"/>
      <c r="F12" s="130"/>
      <c r="G12" s="123"/>
      <c r="H12" s="123"/>
      <c r="I12" s="49"/>
      <c r="J12" s="131"/>
      <c r="K12" s="132"/>
      <c r="L12" s="132"/>
      <c r="M12" s="133"/>
      <c r="N12" s="49"/>
      <c r="O12" s="49"/>
      <c r="P12" s="49"/>
      <c r="Q12" s="49"/>
      <c r="R12" s="49"/>
      <c r="S12" s="37"/>
      <c r="T12" s="37"/>
      <c r="U12" s="26"/>
      <c r="V12" s="26"/>
    </row>
    <row r="13" spans="1:27" s="8" customFormat="1" ht="24.95" customHeight="1" thickBot="1">
      <c r="A13" s="20"/>
      <c r="B13" s="20"/>
      <c r="C13" s="74"/>
      <c r="D13" s="23"/>
      <c r="E13" s="129"/>
      <c r="F13" s="130"/>
      <c r="G13" s="123"/>
      <c r="H13" s="123"/>
      <c r="I13" s="48"/>
      <c r="J13" s="134" t="s">
        <v>7</v>
      </c>
      <c r="K13" s="135"/>
      <c r="L13" s="135"/>
      <c r="M13" s="136"/>
      <c r="N13" s="48"/>
      <c r="O13" s="48"/>
      <c r="P13" s="48"/>
      <c r="Q13" s="48"/>
      <c r="R13" s="48"/>
      <c r="S13" s="36"/>
      <c r="T13" s="36"/>
      <c r="U13" s="15"/>
      <c r="V13" s="15"/>
    </row>
    <row r="14" spans="1:27" s="8" customFormat="1" ht="24.75" customHeight="1" thickTop="1">
      <c r="A14" s="20"/>
      <c r="B14" s="20"/>
      <c r="C14" s="20"/>
      <c r="D14" s="75"/>
      <c r="E14" s="20"/>
      <c r="F14" s="23"/>
      <c r="G14" s="23"/>
      <c r="H14" s="23"/>
      <c r="I14" s="48"/>
      <c r="J14" s="50"/>
      <c r="K14" s="50"/>
      <c r="L14" s="50"/>
      <c r="M14" s="50"/>
      <c r="N14" s="48"/>
      <c r="O14" s="48"/>
      <c r="P14" s="48"/>
      <c r="Q14" s="48"/>
      <c r="R14" s="48"/>
      <c r="S14" s="36"/>
      <c r="T14" s="36"/>
      <c r="U14" s="15"/>
      <c r="V14" s="15"/>
    </row>
    <row r="15" spans="1:27" s="8" customFormat="1" ht="81.75" customHeight="1">
      <c r="A15" s="158" t="s">
        <v>74</v>
      </c>
      <c r="B15" s="158"/>
      <c r="C15" s="158"/>
      <c r="D15" s="158"/>
      <c r="E15" s="158"/>
      <c r="F15" s="158"/>
      <c r="G15" s="158"/>
      <c r="H15" s="121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36"/>
      <c r="T15" s="36"/>
      <c r="U15" s="15"/>
      <c r="V15" s="15"/>
    </row>
    <row r="16" spans="1:27" s="8" customFormat="1" ht="14.25" customHeight="1">
      <c r="A16" s="121"/>
      <c r="B16" s="24"/>
      <c r="C16" s="24"/>
      <c r="D16" s="24"/>
      <c r="E16" s="24"/>
      <c r="F16" s="24"/>
      <c r="G16" s="24"/>
      <c r="H16" s="24"/>
      <c r="I16" s="87"/>
      <c r="J16" s="51" t="s">
        <v>4</v>
      </c>
      <c r="K16" s="51" t="str">
        <f>IF(F5="","未記入",IF(W16&lt;DATE(2017,1,1),"×",IF(W16&gt;DATE(2049,12,31),"×","○")))</f>
        <v>○</v>
      </c>
      <c r="L16" s="48"/>
      <c r="M16" s="48"/>
      <c r="N16" s="48"/>
      <c r="O16" s="48"/>
      <c r="P16" s="48"/>
      <c r="Q16" s="48"/>
      <c r="R16" s="48"/>
      <c r="S16" s="36"/>
      <c r="T16" s="36"/>
      <c r="U16" s="41">
        <f>EDATE(F5,0)</f>
        <v>43922</v>
      </c>
      <c r="V16" s="41"/>
      <c r="W16" s="42">
        <f>IF(IFERROR(U16,"")="",DATE(2010,1,1),U16)</f>
        <v>43922</v>
      </c>
      <c r="AA16" s="8">
        <f>IF(K16="○",0,1)</f>
        <v>0</v>
      </c>
    </row>
    <row r="17" spans="1:27" s="8" customFormat="1" ht="24.75" customHeight="1" thickBot="1">
      <c r="A17" s="23" t="s">
        <v>9</v>
      </c>
      <c r="B17" s="71"/>
      <c r="C17" s="24"/>
      <c r="D17" s="24"/>
      <c r="E17" s="24"/>
      <c r="F17" s="24"/>
      <c r="G17" s="24"/>
      <c r="H17" s="24"/>
      <c r="I17" s="87"/>
      <c r="J17" s="51" t="s">
        <v>10</v>
      </c>
      <c r="K17" s="51" t="str">
        <f>IF(TRIM(D8&amp;D9&amp;D10&amp;D11&amp;D12&amp;D13)="","未記入","○")</f>
        <v>○</v>
      </c>
      <c r="L17" s="48"/>
      <c r="M17" s="48"/>
      <c r="N17" s="48"/>
      <c r="O17" s="48"/>
      <c r="P17" s="48"/>
      <c r="Q17" s="48"/>
      <c r="R17" s="48"/>
      <c r="S17" s="36"/>
      <c r="T17" s="36"/>
      <c r="U17" s="15"/>
      <c r="V17" s="15"/>
      <c r="AA17" s="8">
        <f>IF(K17="○",0,1)</f>
        <v>0</v>
      </c>
    </row>
    <row r="18" spans="1:27" s="8" customFormat="1" ht="21.75" customHeight="1" thickTop="1" thickBot="1">
      <c r="A18" s="70"/>
      <c r="B18" s="101">
        <v>43922</v>
      </c>
      <c r="C18" s="120"/>
      <c r="D18" s="24"/>
      <c r="E18" s="24"/>
      <c r="F18" s="24"/>
      <c r="G18" s="24"/>
      <c r="H18" s="24"/>
      <c r="I18" s="87"/>
      <c r="J18" s="51" t="s">
        <v>11</v>
      </c>
      <c r="K18" s="51" t="str">
        <f>IF(B18="","未記入",IF(W18&lt;DATE(2017,1,1),"×",IF(W18&gt;DATE(2049,12,31),"×","○")))</f>
        <v>○</v>
      </c>
      <c r="L18" s="52"/>
      <c r="M18" s="48"/>
      <c r="N18" s="48"/>
      <c r="O18" s="48"/>
      <c r="P18" s="48"/>
      <c r="Q18" s="48"/>
      <c r="R18" s="48"/>
      <c r="S18" s="36"/>
      <c r="T18" s="36"/>
      <c r="U18" s="41">
        <f>EDATE(B18,0)</f>
        <v>43922</v>
      </c>
      <c r="V18" s="41"/>
      <c r="W18" s="42">
        <f>IF(IFERROR(U18,"")="",DATE(2010,1,1),U18)</f>
        <v>43922</v>
      </c>
      <c r="AA18" s="8">
        <f>IF(K18="○",0,1)</f>
        <v>0</v>
      </c>
    </row>
    <row r="19" spans="1:27" s="8" customFormat="1" ht="14.25" customHeight="1" thickTop="1">
      <c r="A19" s="121"/>
      <c r="B19" s="69"/>
      <c r="C19" s="24"/>
      <c r="D19" s="24"/>
      <c r="E19" s="24"/>
      <c r="F19" s="24"/>
      <c r="G19" s="24"/>
      <c r="H19" s="24"/>
      <c r="I19" s="87"/>
      <c r="J19" s="47" t="s">
        <v>12</v>
      </c>
      <c r="K19" s="47" t="str">
        <f>IF(B22&amp;C22="","未記入","○")</f>
        <v>○</v>
      </c>
      <c r="L19" s="48" t="s">
        <v>13</v>
      </c>
      <c r="M19" s="48"/>
      <c r="N19" s="48"/>
      <c r="O19" s="48"/>
      <c r="P19" s="48"/>
      <c r="Q19" s="48"/>
      <c r="R19" s="48"/>
      <c r="S19" s="36"/>
      <c r="T19" s="36"/>
      <c r="U19" s="15"/>
      <c r="V19" s="15"/>
      <c r="AA19" s="8">
        <f>IF(K19="○",0,1)</f>
        <v>0</v>
      </c>
    </row>
    <row r="20" spans="1:27" ht="17.25">
      <c r="A20" s="23" t="s">
        <v>14</v>
      </c>
      <c r="B20" s="23"/>
      <c r="C20" s="23"/>
      <c r="D20" s="23"/>
      <c r="E20" s="23"/>
      <c r="F20" s="23"/>
      <c r="G20" s="23"/>
      <c r="H20" s="23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35"/>
      <c r="T20" s="35"/>
      <c r="U20" s="14"/>
      <c r="V20" s="14"/>
    </row>
    <row r="21" spans="1:27" ht="59.25" customHeight="1" thickBot="1">
      <c r="A21" s="16" t="s">
        <v>15</v>
      </c>
      <c r="B21" s="31" t="s">
        <v>16</v>
      </c>
      <c r="C21" s="31" t="s">
        <v>17</v>
      </c>
      <c r="D21" s="31" t="s">
        <v>18</v>
      </c>
      <c r="E21" s="31" t="s">
        <v>19</v>
      </c>
      <c r="F21" s="31" t="s">
        <v>20</v>
      </c>
      <c r="G21" s="112" t="s">
        <v>21</v>
      </c>
      <c r="H21" s="30"/>
      <c r="I21" s="46"/>
      <c r="J21" s="47" t="s">
        <v>22</v>
      </c>
      <c r="K21" s="47" t="s">
        <v>23</v>
      </c>
      <c r="L21" s="47" t="s">
        <v>24</v>
      </c>
      <c r="M21" s="47" t="s">
        <v>25</v>
      </c>
      <c r="N21" s="107" t="s">
        <v>26</v>
      </c>
      <c r="O21" s="46"/>
      <c r="P21" s="46"/>
      <c r="Q21" s="46"/>
      <c r="R21" s="46"/>
      <c r="S21" s="35"/>
      <c r="T21" s="35"/>
      <c r="U21" s="14" t="s">
        <v>27</v>
      </c>
      <c r="V21" s="14"/>
    </row>
    <row r="22" spans="1:27" ht="21.95" customHeight="1" thickTop="1">
      <c r="A22" s="64">
        <v>1</v>
      </c>
      <c r="B22" s="65"/>
      <c r="C22" s="94" t="s">
        <v>75</v>
      </c>
      <c r="D22" s="94" t="s">
        <v>76</v>
      </c>
      <c r="E22" s="95" t="s">
        <v>77</v>
      </c>
      <c r="F22" s="96" t="s">
        <v>78</v>
      </c>
      <c r="G22" s="110" t="s">
        <v>79</v>
      </c>
      <c r="H22" s="89"/>
      <c r="I22" s="88"/>
      <c r="J22" s="47" t="str">
        <f>IF(TRIM(B22)&amp;TRIM(C22)="","",IF(Q22+R22=0,"○","☓"))</f>
        <v>○</v>
      </c>
      <c r="K22" s="47" t="str">
        <f>IF($J22&lt;&gt;"",IF(TRIM(D22)="","未記入","○"),IF(TRIM(D22)="","","☓"))</f>
        <v>○</v>
      </c>
      <c r="L22" s="47" t="str">
        <f>IF(J22&lt;&gt;"",IF(TRIM(E22)="","未記入",S22),IF(TRIM(E22)="","","☓"))</f>
        <v>○</v>
      </c>
      <c r="M22" s="47" t="str">
        <f t="shared" ref="M22:M41" si="0">IF($J22&lt;&gt;"",IF($B$48="希望しない","",IF(TRIM(F22)="","未記入",T22)),IF(TRIM(F22)="","","☓"))</f>
        <v>○</v>
      </c>
      <c r="N22" s="47" t="str">
        <f>IF($J22&lt;&gt;"",IF(TRIM(G22)="","未記入","○"),IF(TRIM(G22)="","","☓"))</f>
        <v>○</v>
      </c>
      <c r="O22" s="46">
        <f>LEN(B22)</f>
        <v>0</v>
      </c>
      <c r="P22" s="46">
        <f>LEN(C22)</f>
        <v>8</v>
      </c>
      <c r="Q22" s="46">
        <f>IF(O22=22,0,IF(O22=0,0,1))</f>
        <v>0</v>
      </c>
      <c r="R22" s="46">
        <f>IF(P22=8,0,IF(P22=0,0,1))</f>
        <v>0</v>
      </c>
      <c r="S22" s="35" t="str">
        <f t="shared" ref="S22:S41" si="1">IF(E22="電力量・請求情報","○",IF(E22="電力量情報のみ","○","☓"))</f>
        <v>○</v>
      </c>
      <c r="T22" s="35" t="str">
        <f t="shared" ref="T22:T41" si="2">IF(F22="追加する","○",IF(F22="追加しない","○","☓"))</f>
        <v>○</v>
      </c>
      <c r="U22" s="14">
        <f>IF(J22="○",A22,0)</f>
        <v>1</v>
      </c>
      <c r="V22" s="8">
        <f t="shared" ref="V22:Z41" si="3">IF(J22="",0,IF(J22="○",0,1))</f>
        <v>0</v>
      </c>
      <c r="W22" s="8">
        <f t="shared" si="3"/>
        <v>0</v>
      </c>
      <c r="X22" s="8">
        <f t="shared" si="3"/>
        <v>0</v>
      </c>
      <c r="Y22" s="8">
        <f t="shared" si="3"/>
        <v>0</v>
      </c>
      <c r="Z22" s="8">
        <f>IF(N22="",0,IF(N22="○",0,1))</f>
        <v>0</v>
      </c>
      <c r="AA22" s="8">
        <f>SUM(W22:Z22)</f>
        <v>0</v>
      </c>
    </row>
    <row r="23" spans="1:27" ht="21.95" customHeight="1">
      <c r="A23" s="64">
        <v>2</v>
      </c>
      <c r="B23" s="62"/>
      <c r="C23" s="97" t="s">
        <v>75</v>
      </c>
      <c r="D23" s="97" t="s">
        <v>80</v>
      </c>
      <c r="E23" s="98" t="s">
        <v>77</v>
      </c>
      <c r="F23" s="99" t="s">
        <v>78</v>
      </c>
      <c r="G23" s="111" t="s">
        <v>79</v>
      </c>
      <c r="H23" s="89"/>
      <c r="I23" s="88"/>
      <c r="J23" s="47" t="str">
        <f>IF(TRIM(B23)&amp;TRIM(C23)="","",IF(Q23+R23=0,"○","☓"))</f>
        <v>○</v>
      </c>
      <c r="K23" s="47" t="str">
        <f t="shared" ref="K23:K41" si="4">IF($J23&lt;&gt;"",IF(TRIM(D23)="","未記入","○"),IF(TRIM(D23)="","","☓"))</f>
        <v>○</v>
      </c>
      <c r="L23" s="47" t="str">
        <f t="shared" ref="L23:L41" si="5">IF(J23&lt;&gt;"",IF(TRIM(E23)="","未記入",S23),IF(TRIM(E23)="","","☓"))</f>
        <v>○</v>
      </c>
      <c r="M23" s="47" t="str">
        <f t="shared" si="0"/>
        <v>○</v>
      </c>
      <c r="N23" s="47" t="str">
        <f t="shared" ref="N23:N41" si="6">IF($J23&lt;&gt;"",IF(TRIM(G23)="","未記入","○"),IF(TRIM(G23)="","","☓"))</f>
        <v>○</v>
      </c>
      <c r="O23" s="46">
        <f t="shared" ref="O23:P41" si="7">LEN(B23)</f>
        <v>0</v>
      </c>
      <c r="P23" s="46">
        <f t="shared" si="7"/>
        <v>8</v>
      </c>
      <c r="Q23" s="46">
        <f t="shared" ref="Q23:Q41" si="8">IF(O23=22,0,IF(O23=0,0,1))</f>
        <v>0</v>
      </c>
      <c r="R23" s="46">
        <f t="shared" ref="R23:R41" si="9">IF(P23=8,0,IF(P23=0,0,1))</f>
        <v>0</v>
      </c>
      <c r="S23" s="35" t="str">
        <f t="shared" si="1"/>
        <v>○</v>
      </c>
      <c r="T23" s="35" t="str">
        <f t="shared" si="2"/>
        <v>○</v>
      </c>
      <c r="U23" s="14">
        <f t="shared" ref="U23:U41" si="10">IF(J23="○",A23,U22)</f>
        <v>2</v>
      </c>
      <c r="V23" s="8">
        <f t="shared" si="3"/>
        <v>0</v>
      </c>
      <c r="W23" s="8">
        <f t="shared" si="3"/>
        <v>0</v>
      </c>
      <c r="X23" s="8">
        <f t="shared" si="3"/>
        <v>0</v>
      </c>
      <c r="Y23" s="8">
        <f t="shared" si="3"/>
        <v>0</v>
      </c>
      <c r="Z23" s="8">
        <f t="shared" si="3"/>
        <v>0</v>
      </c>
      <c r="AA23" s="8">
        <f t="shared" ref="AA23:AA41" si="11">SUM(W23:Z23)</f>
        <v>0</v>
      </c>
    </row>
    <row r="24" spans="1:27" ht="21.95" customHeight="1">
      <c r="A24" s="64">
        <v>3</v>
      </c>
      <c r="B24" s="62"/>
      <c r="C24" s="97" t="s">
        <v>75</v>
      </c>
      <c r="D24" s="97" t="s">
        <v>81</v>
      </c>
      <c r="E24" s="98" t="s">
        <v>77</v>
      </c>
      <c r="F24" s="99" t="s">
        <v>78</v>
      </c>
      <c r="G24" s="111" t="s">
        <v>82</v>
      </c>
      <c r="H24" s="89"/>
      <c r="I24" s="88"/>
      <c r="J24" s="47" t="str">
        <f t="shared" ref="J24:J41" si="12">IF(TRIM(B24)&amp;TRIM(C24)="","",IF(Q24+R24=0,"○","☓"))</f>
        <v>○</v>
      </c>
      <c r="K24" s="47" t="str">
        <f t="shared" si="4"/>
        <v>○</v>
      </c>
      <c r="L24" s="47" t="str">
        <f t="shared" si="5"/>
        <v>○</v>
      </c>
      <c r="M24" s="47" t="str">
        <f>IF($J24&lt;&gt;"",IF($B$48="希望しない","",IF(TRIM(F24)="","未記入",T24)),IF(TRIM(F24)="","","☓"))</f>
        <v>○</v>
      </c>
      <c r="N24" s="47" t="str">
        <f t="shared" si="6"/>
        <v>○</v>
      </c>
      <c r="O24" s="46">
        <f t="shared" si="7"/>
        <v>0</v>
      </c>
      <c r="P24" s="46">
        <f t="shared" si="7"/>
        <v>8</v>
      </c>
      <c r="Q24" s="46">
        <f t="shared" si="8"/>
        <v>0</v>
      </c>
      <c r="R24" s="46">
        <f t="shared" si="9"/>
        <v>0</v>
      </c>
      <c r="S24" s="35" t="str">
        <f t="shared" si="1"/>
        <v>○</v>
      </c>
      <c r="T24" s="35" t="str">
        <f t="shared" si="2"/>
        <v>○</v>
      </c>
      <c r="U24" s="14">
        <f t="shared" si="10"/>
        <v>3</v>
      </c>
      <c r="V24" s="8">
        <f t="shared" si="3"/>
        <v>0</v>
      </c>
      <c r="W24" s="8">
        <f t="shared" si="3"/>
        <v>0</v>
      </c>
      <c r="X24" s="8">
        <f t="shared" si="3"/>
        <v>0</v>
      </c>
      <c r="Y24" s="8">
        <f t="shared" si="3"/>
        <v>0</v>
      </c>
      <c r="Z24" s="8">
        <f t="shared" si="3"/>
        <v>0</v>
      </c>
      <c r="AA24" s="8">
        <f t="shared" si="11"/>
        <v>0</v>
      </c>
    </row>
    <row r="25" spans="1:27" ht="21.95" customHeight="1">
      <c r="A25" s="64">
        <v>4</v>
      </c>
      <c r="B25" s="62"/>
      <c r="C25" s="44"/>
      <c r="D25" s="44"/>
      <c r="E25" s="17"/>
      <c r="F25" s="60"/>
      <c r="G25" s="105"/>
      <c r="H25" s="89"/>
      <c r="I25" s="88"/>
      <c r="J25" s="47" t="str">
        <f t="shared" si="12"/>
        <v/>
      </c>
      <c r="K25" s="47" t="str">
        <f t="shared" si="4"/>
        <v/>
      </c>
      <c r="L25" s="47" t="str">
        <f t="shared" si="5"/>
        <v/>
      </c>
      <c r="M25" s="47" t="str">
        <f t="shared" si="0"/>
        <v/>
      </c>
      <c r="N25" s="47" t="str">
        <f t="shared" si="6"/>
        <v/>
      </c>
      <c r="O25" s="46">
        <f t="shared" si="7"/>
        <v>0</v>
      </c>
      <c r="P25" s="46">
        <f t="shared" si="7"/>
        <v>0</v>
      </c>
      <c r="Q25" s="46">
        <f t="shared" si="8"/>
        <v>0</v>
      </c>
      <c r="R25" s="46">
        <f t="shared" si="9"/>
        <v>0</v>
      </c>
      <c r="S25" s="35" t="str">
        <f t="shared" si="1"/>
        <v>☓</v>
      </c>
      <c r="T25" s="35" t="str">
        <f t="shared" si="2"/>
        <v>☓</v>
      </c>
      <c r="U25" s="14">
        <f t="shared" si="10"/>
        <v>3</v>
      </c>
      <c r="V25" s="8">
        <f t="shared" si="3"/>
        <v>0</v>
      </c>
      <c r="W25" s="8">
        <f t="shared" si="3"/>
        <v>0</v>
      </c>
      <c r="X25" s="8">
        <f t="shared" si="3"/>
        <v>0</v>
      </c>
      <c r="Y25" s="8">
        <f t="shared" si="3"/>
        <v>0</v>
      </c>
      <c r="Z25" s="8">
        <f t="shared" si="3"/>
        <v>0</v>
      </c>
      <c r="AA25" s="8">
        <f t="shared" si="11"/>
        <v>0</v>
      </c>
    </row>
    <row r="26" spans="1:27" ht="21.95" customHeight="1">
      <c r="A26" s="64">
        <v>5</v>
      </c>
      <c r="B26" s="62"/>
      <c r="C26" s="44"/>
      <c r="D26" s="44"/>
      <c r="E26" s="17"/>
      <c r="F26" s="60"/>
      <c r="G26" s="105"/>
      <c r="H26" s="89"/>
      <c r="I26" s="88"/>
      <c r="J26" s="47" t="str">
        <f t="shared" si="12"/>
        <v/>
      </c>
      <c r="K26" s="47" t="str">
        <f t="shared" si="4"/>
        <v/>
      </c>
      <c r="L26" s="47" t="str">
        <f t="shared" si="5"/>
        <v/>
      </c>
      <c r="M26" s="47" t="str">
        <f t="shared" si="0"/>
        <v/>
      </c>
      <c r="N26" s="47" t="str">
        <f t="shared" si="6"/>
        <v/>
      </c>
      <c r="O26" s="46">
        <f t="shared" si="7"/>
        <v>0</v>
      </c>
      <c r="P26" s="46">
        <f t="shared" si="7"/>
        <v>0</v>
      </c>
      <c r="Q26" s="46">
        <f t="shared" si="8"/>
        <v>0</v>
      </c>
      <c r="R26" s="46">
        <f t="shared" si="9"/>
        <v>0</v>
      </c>
      <c r="S26" s="35" t="str">
        <f t="shared" si="1"/>
        <v>☓</v>
      </c>
      <c r="T26" s="35" t="str">
        <f t="shared" si="2"/>
        <v>☓</v>
      </c>
      <c r="U26" s="14">
        <f t="shared" si="10"/>
        <v>3</v>
      </c>
      <c r="V26" s="8">
        <f t="shared" si="3"/>
        <v>0</v>
      </c>
      <c r="W26" s="8">
        <f t="shared" si="3"/>
        <v>0</v>
      </c>
      <c r="X26" s="8">
        <f t="shared" si="3"/>
        <v>0</v>
      </c>
      <c r="Y26" s="8">
        <f t="shared" si="3"/>
        <v>0</v>
      </c>
      <c r="Z26" s="8">
        <f t="shared" si="3"/>
        <v>0</v>
      </c>
      <c r="AA26" s="8">
        <f t="shared" si="11"/>
        <v>0</v>
      </c>
    </row>
    <row r="27" spans="1:27" ht="21.95" customHeight="1">
      <c r="A27" s="64">
        <v>6</v>
      </c>
      <c r="B27" s="62"/>
      <c r="C27" s="44"/>
      <c r="D27" s="44"/>
      <c r="E27" s="17"/>
      <c r="F27" s="60"/>
      <c r="G27" s="105"/>
      <c r="H27" s="89"/>
      <c r="I27" s="88"/>
      <c r="J27" s="47" t="str">
        <f t="shared" si="12"/>
        <v/>
      </c>
      <c r="K27" s="47" t="str">
        <f t="shared" si="4"/>
        <v/>
      </c>
      <c r="L27" s="47" t="str">
        <f t="shared" si="5"/>
        <v/>
      </c>
      <c r="M27" s="47" t="str">
        <f t="shared" si="0"/>
        <v/>
      </c>
      <c r="N27" s="47" t="str">
        <f t="shared" si="6"/>
        <v/>
      </c>
      <c r="O27" s="46">
        <f t="shared" si="7"/>
        <v>0</v>
      </c>
      <c r="P27" s="46">
        <f t="shared" si="7"/>
        <v>0</v>
      </c>
      <c r="Q27" s="46">
        <f t="shared" si="8"/>
        <v>0</v>
      </c>
      <c r="R27" s="46">
        <f t="shared" si="9"/>
        <v>0</v>
      </c>
      <c r="S27" s="35" t="str">
        <f t="shared" si="1"/>
        <v>☓</v>
      </c>
      <c r="T27" s="35" t="str">
        <f t="shared" si="2"/>
        <v>☓</v>
      </c>
      <c r="U27" s="14">
        <f t="shared" si="10"/>
        <v>3</v>
      </c>
      <c r="V27" s="8">
        <f t="shared" si="3"/>
        <v>0</v>
      </c>
      <c r="W27" s="8">
        <f t="shared" si="3"/>
        <v>0</v>
      </c>
      <c r="X27" s="8">
        <f t="shared" si="3"/>
        <v>0</v>
      </c>
      <c r="Y27" s="8">
        <f t="shared" si="3"/>
        <v>0</v>
      </c>
      <c r="Z27" s="8">
        <f t="shared" si="3"/>
        <v>0</v>
      </c>
      <c r="AA27" s="8">
        <f t="shared" si="11"/>
        <v>0</v>
      </c>
    </row>
    <row r="28" spans="1:27" ht="21.95" customHeight="1">
      <c r="A28" s="64">
        <v>7</v>
      </c>
      <c r="B28" s="62"/>
      <c r="C28" s="44"/>
      <c r="D28" s="44"/>
      <c r="E28" s="17"/>
      <c r="F28" s="60"/>
      <c r="G28" s="105"/>
      <c r="H28" s="89"/>
      <c r="I28" s="88"/>
      <c r="J28" s="47" t="str">
        <f t="shared" si="12"/>
        <v/>
      </c>
      <c r="K28" s="47" t="str">
        <f t="shared" si="4"/>
        <v/>
      </c>
      <c r="L28" s="47" t="str">
        <f t="shared" si="5"/>
        <v/>
      </c>
      <c r="M28" s="47" t="str">
        <f t="shared" si="0"/>
        <v/>
      </c>
      <c r="N28" s="47" t="str">
        <f t="shared" si="6"/>
        <v/>
      </c>
      <c r="O28" s="46">
        <f t="shared" si="7"/>
        <v>0</v>
      </c>
      <c r="P28" s="46">
        <f t="shared" si="7"/>
        <v>0</v>
      </c>
      <c r="Q28" s="46">
        <f t="shared" si="8"/>
        <v>0</v>
      </c>
      <c r="R28" s="46">
        <f t="shared" si="9"/>
        <v>0</v>
      </c>
      <c r="S28" s="35" t="str">
        <f t="shared" si="1"/>
        <v>☓</v>
      </c>
      <c r="T28" s="35" t="str">
        <f t="shared" si="2"/>
        <v>☓</v>
      </c>
      <c r="U28" s="14">
        <f t="shared" si="10"/>
        <v>3</v>
      </c>
      <c r="V28" s="8">
        <f t="shared" si="3"/>
        <v>0</v>
      </c>
      <c r="W28" s="8">
        <f t="shared" si="3"/>
        <v>0</v>
      </c>
      <c r="X28" s="8">
        <f t="shared" si="3"/>
        <v>0</v>
      </c>
      <c r="Y28" s="8">
        <f t="shared" si="3"/>
        <v>0</v>
      </c>
      <c r="Z28" s="8">
        <f t="shared" si="3"/>
        <v>0</v>
      </c>
      <c r="AA28" s="8">
        <f t="shared" si="11"/>
        <v>0</v>
      </c>
    </row>
    <row r="29" spans="1:27" ht="21.95" customHeight="1">
      <c r="A29" s="64">
        <v>8</v>
      </c>
      <c r="B29" s="62"/>
      <c r="C29" s="44"/>
      <c r="D29" s="44"/>
      <c r="E29" s="17"/>
      <c r="F29" s="60"/>
      <c r="G29" s="105"/>
      <c r="H29" s="89"/>
      <c r="I29" s="88"/>
      <c r="J29" s="47" t="str">
        <f t="shared" si="12"/>
        <v/>
      </c>
      <c r="K29" s="47" t="str">
        <f t="shared" si="4"/>
        <v/>
      </c>
      <c r="L29" s="47" t="str">
        <f t="shared" si="5"/>
        <v/>
      </c>
      <c r="M29" s="47" t="str">
        <f t="shared" si="0"/>
        <v/>
      </c>
      <c r="N29" s="47" t="str">
        <f t="shared" si="6"/>
        <v/>
      </c>
      <c r="O29" s="46">
        <f t="shared" si="7"/>
        <v>0</v>
      </c>
      <c r="P29" s="46">
        <f t="shared" si="7"/>
        <v>0</v>
      </c>
      <c r="Q29" s="46">
        <f t="shared" si="8"/>
        <v>0</v>
      </c>
      <c r="R29" s="46">
        <f t="shared" si="9"/>
        <v>0</v>
      </c>
      <c r="S29" s="35" t="str">
        <f t="shared" si="1"/>
        <v>☓</v>
      </c>
      <c r="T29" s="35" t="str">
        <f t="shared" si="2"/>
        <v>☓</v>
      </c>
      <c r="U29" s="14">
        <f t="shared" si="10"/>
        <v>3</v>
      </c>
      <c r="V29" s="8">
        <f t="shared" si="3"/>
        <v>0</v>
      </c>
      <c r="W29" s="8">
        <f t="shared" si="3"/>
        <v>0</v>
      </c>
      <c r="X29" s="8">
        <f t="shared" si="3"/>
        <v>0</v>
      </c>
      <c r="Y29" s="8">
        <f t="shared" si="3"/>
        <v>0</v>
      </c>
      <c r="Z29" s="8">
        <f t="shared" si="3"/>
        <v>0</v>
      </c>
      <c r="AA29" s="8">
        <f t="shared" si="11"/>
        <v>0</v>
      </c>
    </row>
    <row r="30" spans="1:27" ht="21.95" customHeight="1">
      <c r="A30" s="64">
        <v>9</v>
      </c>
      <c r="B30" s="62"/>
      <c r="C30" s="44"/>
      <c r="D30" s="44"/>
      <c r="E30" s="67"/>
      <c r="F30" s="60"/>
      <c r="G30" s="105"/>
      <c r="H30" s="89"/>
      <c r="I30" s="88"/>
      <c r="J30" s="47" t="str">
        <f t="shared" si="12"/>
        <v/>
      </c>
      <c r="K30" s="47" t="str">
        <f t="shared" si="4"/>
        <v/>
      </c>
      <c r="L30" s="47" t="str">
        <f t="shared" si="5"/>
        <v/>
      </c>
      <c r="M30" s="47" t="str">
        <f t="shared" si="0"/>
        <v/>
      </c>
      <c r="N30" s="47" t="str">
        <f t="shared" si="6"/>
        <v/>
      </c>
      <c r="O30" s="46">
        <f t="shared" si="7"/>
        <v>0</v>
      </c>
      <c r="P30" s="46">
        <f t="shared" si="7"/>
        <v>0</v>
      </c>
      <c r="Q30" s="46">
        <f t="shared" si="8"/>
        <v>0</v>
      </c>
      <c r="R30" s="46">
        <f t="shared" si="9"/>
        <v>0</v>
      </c>
      <c r="S30" s="35" t="str">
        <f t="shared" si="1"/>
        <v>☓</v>
      </c>
      <c r="T30" s="35" t="str">
        <f t="shared" si="2"/>
        <v>☓</v>
      </c>
      <c r="U30" s="14">
        <f t="shared" si="10"/>
        <v>3</v>
      </c>
      <c r="V30" s="8">
        <f t="shared" si="3"/>
        <v>0</v>
      </c>
      <c r="W30" s="8">
        <f t="shared" si="3"/>
        <v>0</v>
      </c>
      <c r="X30" s="8">
        <f t="shared" si="3"/>
        <v>0</v>
      </c>
      <c r="Y30" s="8">
        <f t="shared" si="3"/>
        <v>0</v>
      </c>
      <c r="Z30" s="8">
        <f t="shared" si="3"/>
        <v>0</v>
      </c>
      <c r="AA30" s="8">
        <f t="shared" si="11"/>
        <v>0</v>
      </c>
    </row>
    <row r="31" spans="1:27" ht="21.95" customHeight="1">
      <c r="A31" s="64">
        <v>10</v>
      </c>
      <c r="B31" s="62"/>
      <c r="C31" s="44"/>
      <c r="D31" s="44"/>
      <c r="E31" s="17"/>
      <c r="F31" s="60"/>
      <c r="G31" s="105"/>
      <c r="H31" s="89"/>
      <c r="I31" s="88"/>
      <c r="J31" s="47" t="str">
        <f t="shared" si="12"/>
        <v/>
      </c>
      <c r="K31" s="47" t="str">
        <f t="shared" si="4"/>
        <v/>
      </c>
      <c r="L31" s="47" t="str">
        <f t="shared" si="5"/>
        <v/>
      </c>
      <c r="M31" s="47" t="str">
        <f t="shared" si="0"/>
        <v/>
      </c>
      <c r="N31" s="47" t="str">
        <f t="shared" si="6"/>
        <v/>
      </c>
      <c r="O31" s="46">
        <f t="shared" si="7"/>
        <v>0</v>
      </c>
      <c r="P31" s="46">
        <f t="shared" si="7"/>
        <v>0</v>
      </c>
      <c r="Q31" s="46">
        <f t="shared" si="8"/>
        <v>0</v>
      </c>
      <c r="R31" s="46">
        <f t="shared" si="9"/>
        <v>0</v>
      </c>
      <c r="S31" s="35" t="str">
        <f t="shared" si="1"/>
        <v>☓</v>
      </c>
      <c r="T31" s="35" t="str">
        <f t="shared" si="2"/>
        <v>☓</v>
      </c>
      <c r="U31" s="14">
        <f t="shared" si="10"/>
        <v>3</v>
      </c>
      <c r="V31" s="8">
        <f t="shared" si="3"/>
        <v>0</v>
      </c>
      <c r="W31" s="8">
        <f t="shared" si="3"/>
        <v>0</v>
      </c>
      <c r="X31" s="8">
        <f t="shared" si="3"/>
        <v>0</v>
      </c>
      <c r="Y31" s="8">
        <f t="shared" si="3"/>
        <v>0</v>
      </c>
      <c r="Z31" s="8">
        <f t="shared" si="3"/>
        <v>0</v>
      </c>
      <c r="AA31" s="8">
        <f t="shared" si="11"/>
        <v>0</v>
      </c>
    </row>
    <row r="32" spans="1:27" ht="21.95" customHeight="1">
      <c r="A32" s="64">
        <v>11</v>
      </c>
      <c r="B32" s="62"/>
      <c r="C32" s="44"/>
      <c r="D32" s="44"/>
      <c r="E32" s="17"/>
      <c r="F32" s="60"/>
      <c r="G32" s="105"/>
      <c r="H32" s="89"/>
      <c r="I32" s="88"/>
      <c r="J32" s="47" t="str">
        <f t="shared" si="12"/>
        <v/>
      </c>
      <c r="K32" s="47" t="str">
        <f t="shared" si="4"/>
        <v/>
      </c>
      <c r="L32" s="47" t="str">
        <f t="shared" si="5"/>
        <v/>
      </c>
      <c r="M32" s="47" t="str">
        <f t="shared" si="0"/>
        <v/>
      </c>
      <c r="N32" s="47" t="str">
        <f t="shared" si="6"/>
        <v/>
      </c>
      <c r="O32" s="46">
        <f t="shared" si="7"/>
        <v>0</v>
      </c>
      <c r="P32" s="46">
        <f t="shared" si="7"/>
        <v>0</v>
      </c>
      <c r="Q32" s="46">
        <f t="shared" si="8"/>
        <v>0</v>
      </c>
      <c r="R32" s="46">
        <f t="shared" si="9"/>
        <v>0</v>
      </c>
      <c r="S32" s="35" t="str">
        <f t="shared" si="1"/>
        <v>☓</v>
      </c>
      <c r="T32" s="35" t="str">
        <f t="shared" si="2"/>
        <v>☓</v>
      </c>
      <c r="U32" s="14">
        <f t="shared" si="10"/>
        <v>3</v>
      </c>
      <c r="V32" s="8">
        <f t="shared" si="3"/>
        <v>0</v>
      </c>
      <c r="W32" s="8">
        <f t="shared" si="3"/>
        <v>0</v>
      </c>
      <c r="X32" s="8">
        <f t="shared" si="3"/>
        <v>0</v>
      </c>
      <c r="Y32" s="8">
        <f t="shared" si="3"/>
        <v>0</v>
      </c>
      <c r="Z32" s="8">
        <f t="shared" si="3"/>
        <v>0</v>
      </c>
      <c r="AA32" s="8">
        <f t="shared" si="11"/>
        <v>0</v>
      </c>
    </row>
    <row r="33" spans="1:27" ht="21.95" customHeight="1">
      <c r="A33" s="64">
        <v>12</v>
      </c>
      <c r="B33" s="63"/>
      <c r="C33" s="44"/>
      <c r="D33" s="66"/>
      <c r="E33" s="17"/>
      <c r="F33" s="68"/>
      <c r="G33" s="105"/>
      <c r="H33" s="89"/>
      <c r="I33" s="88"/>
      <c r="J33" s="47" t="str">
        <f t="shared" si="12"/>
        <v/>
      </c>
      <c r="K33" s="47" t="str">
        <f t="shared" si="4"/>
        <v/>
      </c>
      <c r="L33" s="47" t="str">
        <f t="shared" si="5"/>
        <v/>
      </c>
      <c r="M33" s="47" t="str">
        <f t="shared" si="0"/>
        <v/>
      </c>
      <c r="N33" s="47" t="str">
        <f t="shared" si="6"/>
        <v/>
      </c>
      <c r="O33" s="46">
        <f t="shared" si="7"/>
        <v>0</v>
      </c>
      <c r="P33" s="46">
        <f t="shared" si="7"/>
        <v>0</v>
      </c>
      <c r="Q33" s="46">
        <f t="shared" si="8"/>
        <v>0</v>
      </c>
      <c r="R33" s="46">
        <f t="shared" si="9"/>
        <v>0</v>
      </c>
      <c r="S33" s="35" t="str">
        <f t="shared" si="1"/>
        <v>☓</v>
      </c>
      <c r="T33" s="35" t="str">
        <f t="shared" si="2"/>
        <v>☓</v>
      </c>
      <c r="U33" s="14">
        <f t="shared" si="10"/>
        <v>3</v>
      </c>
      <c r="V33" s="8">
        <f t="shared" si="3"/>
        <v>0</v>
      </c>
      <c r="W33" s="8">
        <f t="shared" si="3"/>
        <v>0</v>
      </c>
      <c r="X33" s="8">
        <f t="shared" si="3"/>
        <v>0</v>
      </c>
      <c r="Y33" s="8">
        <f t="shared" si="3"/>
        <v>0</v>
      </c>
      <c r="Z33" s="8">
        <f t="shared" si="3"/>
        <v>0</v>
      </c>
      <c r="AA33" s="8">
        <f t="shared" si="11"/>
        <v>0</v>
      </c>
    </row>
    <row r="34" spans="1:27" ht="21.95" customHeight="1">
      <c r="A34" s="64">
        <v>13</v>
      </c>
      <c r="B34" s="62"/>
      <c r="C34" s="44"/>
      <c r="D34" s="44"/>
      <c r="E34" s="17"/>
      <c r="F34" s="60"/>
      <c r="G34" s="105"/>
      <c r="H34" s="89"/>
      <c r="I34" s="88"/>
      <c r="J34" s="47" t="str">
        <f t="shared" si="12"/>
        <v/>
      </c>
      <c r="K34" s="47" t="str">
        <f t="shared" si="4"/>
        <v/>
      </c>
      <c r="L34" s="47" t="str">
        <f t="shared" si="5"/>
        <v/>
      </c>
      <c r="M34" s="47" t="str">
        <f t="shared" si="0"/>
        <v/>
      </c>
      <c r="N34" s="47" t="str">
        <f t="shared" si="6"/>
        <v/>
      </c>
      <c r="O34" s="46">
        <f t="shared" si="7"/>
        <v>0</v>
      </c>
      <c r="P34" s="46">
        <f t="shared" si="7"/>
        <v>0</v>
      </c>
      <c r="Q34" s="46">
        <f t="shared" si="8"/>
        <v>0</v>
      </c>
      <c r="R34" s="46">
        <f t="shared" si="9"/>
        <v>0</v>
      </c>
      <c r="S34" s="35" t="str">
        <f t="shared" si="1"/>
        <v>☓</v>
      </c>
      <c r="T34" s="35" t="str">
        <f t="shared" si="2"/>
        <v>☓</v>
      </c>
      <c r="U34" s="14">
        <f t="shared" si="10"/>
        <v>3</v>
      </c>
      <c r="V34" s="8">
        <f t="shared" si="3"/>
        <v>0</v>
      </c>
      <c r="W34" s="8">
        <f t="shared" si="3"/>
        <v>0</v>
      </c>
      <c r="X34" s="8">
        <f t="shared" si="3"/>
        <v>0</v>
      </c>
      <c r="Y34" s="8">
        <f t="shared" si="3"/>
        <v>0</v>
      </c>
      <c r="Z34" s="8">
        <f t="shared" si="3"/>
        <v>0</v>
      </c>
      <c r="AA34" s="8">
        <f t="shared" si="11"/>
        <v>0</v>
      </c>
    </row>
    <row r="35" spans="1:27" ht="21.95" customHeight="1">
      <c r="A35" s="64">
        <v>14</v>
      </c>
      <c r="B35" s="62"/>
      <c r="C35" s="44"/>
      <c r="D35" s="44"/>
      <c r="E35" s="17"/>
      <c r="F35" s="60"/>
      <c r="G35" s="105"/>
      <c r="H35" s="89"/>
      <c r="I35" s="88"/>
      <c r="J35" s="47" t="str">
        <f t="shared" si="12"/>
        <v/>
      </c>
      <c r="K35" s="47" t="str">
        <f t="shared" si="4"/>
        <v/>
      </c>
      <c r="L35" s="47" t="str">
        <f t="shared" si="5"/>
        <v/>
      </c>
      <c r="M35" s="47" t="str">
        <f t="shared" si="0"/>
        <v/>
      </c>
      <c r="N35" s="47" t="str">
        <f t="shared" si="6"/>
        <v/>
      </c>
      <c r="O35" s="46">
        <f t="shared" si="7"/>
        <v>0</v>
      </c>
      <c r="P35" s="46">
        <f t="shared" si="7"/>
        <v>0</v>
      </c>
      <c r="Q35" s="46">
        <f t="shared" si="8"/>
        <v>0</v>
      </c>
      <c r="R35" s="46">
        <f t="shared" si="9"/>
        <v>0</v>
      </c>
      <c r="S35" s="35" t="str">
        <f t="shared" si="1"/>
        <v>☓</v>
      </c>
      <c r="T35" s="35" t="str">
        <f t="shared" si="2"/>
        <v>☓</v>
      </c>
      <c r="U35" s="14">
        <f t="shared" si="10"/>
        <v>3</v>
      </c>
      <c r="V35" s="8">
        <f t="shared" si="3"/>
        <v>0</v>
      </c>
      <c r="W35" s="8">
        <f t="shared" si="3"/>
        <v>0</v>
      </c>
      <c r="X35" s="8">
        <f t="shared" si="3"/>
        <v>0</v>
      </c>
      <c r="Y35" s="8">
        <f t="shared" si="3"/>
        <v>0</v>
      </c>
      <c r="Z35" s="8">
        <f t="shared" si="3"/>
        <v>0</v>
      </c>
      <c r="AA35" s="8">
        <f t="shared" si="11"/>
        <v>0</v>
      </c>
    </row>
    <row r="36" spans="1:27" ht="21.95" customHeight="1">
      <c r="A36" s="64">
        <v>15</v>
      </c>
      <c r="B36" s="62"/>
      <c r="C36" s="44"/>
      <c r="D36" s="44"/>
      <c r="E36" s="17"/>
      <c r="F36" s="60"/>
      <c r="G36" s="105"/>
      <c r="H36" s="89"/>
      <c r="I36" s="88"/>
      <c r="J36" s="47" t="str">
        <f t="shared" si="12"/>
        <v/>
      </c>
      <c r="K36" s="47" t="str">
        <f t="shared" si="4"/>
        <v/>
      </c>
      <c r="L36" s="47" t="str">
        <f t="shared" si="5"/>
        <v/>
      </c>
      <c r="M36" s="47" t="str">
        <f t="shared" si="0"/>
        <v/>
      </c>
      <c r="N36" s="47" t="str">
        <f t="shared" si="6"/>
        <v/>
      </c>
      <c r="O36" s="46">
        <f t="shared" si="7"/>
        <v>0</v>
      </c>
      <c r="P36" s="46">
        <f t="shared" si="7"/>
        <v>0</v>
      </c>
      <c r="Q36" s="46">
        <f t="shared" si="8"/>
        <v>0</v>
      </c>
      <c r="R36" s="46">
        <f t="shared" si="9"/>
        <v>0</v>
      </c>
      <c r="S36" s="35" t="str">
        <f t="shared" si="1"/>
        <v>☓</v>
      </c>
      <c r="T36" s="35" t="str">
        <f t="shared" si="2"/>
        <v>☓</v>
      </c>
      <c r="U36" s="14">
        <f t="shared" si="10"/>
        <v>3</v>
      </c>
      <c r="V36" s="8">
        <f t="shared" si="3"/>
        <v>0</v>
      </c>
      <c r="W36" s="8">
        <f t="shared" si="3"/>
        <v>0</v>
      </c>
      <c r="X36" s="8">
        <f t="shared" si="3"/>
        <v>0</v>
      </c>
      <c r="Y36" s="8">
        <f t="shared" si="3"/>
        <v>0</v>
      </c>
      <c r="Z36" s="8">
        <f t="shared" si="3"/>
        <v>0</v>
      </c>
      <c r="AA36" s="8">
        <f t="shared" si="11"/>
        <v>0</v>
      </c>
    </row>
    <row r="37" spans="1:27" ht="21.95" customHeight="1">
      <c r="A37" s="64">
        <v>16</v>
      </c>
      <c r="B37" s="62"/>
      <c r="C37" s="44"/>
      <c r="D37" s="44"/>
      <c r="E37" s="17"/>
      <c r="F37" s="60"/>
      <c r="G37" s="105"/>
      <c r="H37" s="89"/>
      <c r="I37" s="88"/>
      <c r="J37" s="47" t="str">
        <f t="shared" si="12"/>
        <v/>
      </c>
      <c r="K37" s="47" t="str">
        <f t="shared" si="4"/>
        <v/>
      </c>
      <c r="L37" s="47" t="str">
        <f t="shared" si="5"/>
        <v/>
      </c>
      <c r="M37" s="47" t="str">
        <f t="shared" si="0"/>
        <v/>
      </c>
      <c r="N37" s="47" t="str">
        <f t="shared" si="6"/>
        <v/>
      </c>
      <c r="O37" s="46">
        <f t="shared" si="7"/>
        <v>0</v>
      </c>
      <c r="P37" s="46">
        <f t="shared" si="7"/>
        <v>0</v>
      </c>
      <c r="Q37" s="46">
        <f t="shared" si="8"/>
        <v>0</v>
      </c>
      <c r="R37" s="46">
        <f t="shared" si="9"/>
        <v>0</v>
      </c>
      <c r="S37" s="35" t="str">
        <f t="shared" si="1"/>
        <v>☓</v>
      </c>
      <c r="T37" s="35" t="str">
        <f t="shared" si="2"/>
        <v>☓</v>
      </c>
      <c r="U37" s="14">
        <f t="shared" si="10"/>
        <v>3</v>
      </c>
      <c r="V37" s="8">
        <f t="shared" si="3"/>
        <v>0</v>
      </c>
      <c r="W37" s="8">
        <f t="shared" si="3"/>
        <v>0</v>
      </c>
      <c r="X37" s="8">
        <f t="shared" si="3"/>
        <v>0</v>
      </c>
      <c r="Y37" s="8">
        <f t="shared" si="3"/>
        <v>0</v>
      </c>
      <c r="Z37" s="8">
        <f t="shared" si="3"/>
        <v>0</v>
      </c>
      <c r="AA37" s="8">
        <f t="shared" si="11"/>
        <v>0</v>
      </c>
    </row>
    <row r="38" spans="1:27" ht="21.95" customHeight="1">
      <c r="A38" s="64">
        <v>17</v>
      </c>
      <c r="B38" s="62"/>
      <c r="C38" s="44"/>
      <c r="D38" s="44"/>
      <c r="E38" s="17"/>
      <c r="F38" s="60"/>
      <c r="G38" s="105"/>
      <c r="H38" s="89"/>
      <c r="I38" s="88"/>
      <c r="J38" s="47" t="str">
        <f t="shared" si="12"/>
        <v/>
      </c>
      <c r="K38" s="47" t="str">
        <f t="shared" si="4"/>
        <v/>
      </c>
      <c r="L38" s="47" t="str">
        <f t="shared" si="5"/>
        <v/>
      </c>
      <c r="M38" s="47" t="str">
        <f t="shared" si="0"/>
        <v/>
      </c>
      <c r="N38" s="47" t="str">
        <f t="shared" si="6"/>
        <v/>
      </c>
      <c r="O38" s="46">
        <f t="shared" si="7"/>
        <v>0</v>
      </c>
      <c r="P38" s="46">
        <f t="shared" si="7"/>
        <v>0</v>
      </c>
      <c r="Q38" s="46">
        <f t="shared" si="8"/>
        <v>0</v>
      </c>
      <c r="R38" s="46">
        <f t="shared" si="9"/>
        <v>0</v>
      </c>
      <c r="S38" s="35" t="str">
        <f t="shared" si="1"/>
        <v>☓</v>
      </c>
      <c r="T38" s="35" t="str">
        <f t="shared" si="2"/>
        <v>☓</v>
      </c>
      <c r="U38" s="14">
        <f t="shared" si="10"/>
        <v>3</v>
      </c>
      <c r="V38" s="8">
        <f t="shared" si="3"/>
        <v>0</v>
      </c>
      <c r="W38" s="8">
        <f t="shared" si="3"/>
        <v>0</v>
      </c>
      <c r="X38" s="8">
        <f t="shared" si="3"/>
        <v>0</v>
      </c>
      <c r="Y38" s="8">
        <f t="shared" si="3"/>
        <v>0</v>
      </c>
      <c r="Z38" s="8">
        <f t="shared" si="3"/>
        <v>0</v>
      </c>
      <c r="AA38" s="8">
        <f t="shared" si="11"/>
        <v>0</v>
      </c>
    </row>
    <row r="39" spans="1:27" ht="21.95" customHeight="1">
      <c r="A39" s="64">
        <v>18</v>
      </c>
      <c r="B39" s="62"/>
      <c r="C39" s="44"/>
      <c r="D39" s="44"/>
      <c r="E39" s="17"/>
      <c r="F39" s="60"/>
      <c r="G39" s="105"/>
      <c r="H39" s="89"/>
      <c r="I39" s="88"/>
      <c r="J39" s="47" t="str">
        <f t="shared" si="12"/>
        <v/>
      </c>
      <c r="K39" s="47" t="str">
        <f t="shared" si="4"/>
        <v/>
      </c>
      <c r="L39" s="47" t="str">
        <f t="shared" si="5"/>
        <v/>
      </c>
      <c r="M39" s="47" t="str">
        <f t="shared" si="0"/>
        <v/>
      </c>
      <c r="N39" s="47" t="str">
        <f t="shared" si="6"/>
        <v/>
      </c>
      <c r="O39" s="46">
        <f t="shared" si="7"/>
        <v>0</v>
      </c>
      <c r="P39" s="46">
        <f t="shared" si="7"/>
        <v>0</v>
      </c>
      <c r="Q39" s="46">
        <f t="shared" si="8"/>
        <v>0</v>
      </c>
      <c r="R39" s="46">
        <f t="shared" si="9"/>
        <v>0</v>
      </c>
      <c r="S39" s="35" t="str">
        <f t="shared" si="1"/>
        <v>☓</v>
      </c>
      <c r="T39" s="35" t="str">
        <f t="shared" si="2"/>
        <v>☓</v>
      </c>
      <c r="U39" s="14">
        <f t="shared" si="10"/>
        <v>3</v>
      </c>
      <c r="V39" s="8">
        <f t="shared" si="3"/>
        <v>0</v>
      </c>
      <c r="W39" s="8">
        <f t="shared" si="3"/>
        <v>0</v>
      </c>
      <c r="X39" s="8">
        <f t="shared" si="3"/>
        <v>0</v>
      </c>
      <c r="Y39" s="8">
        <f t="shared" si="3"/>
        <v>0</v>
      </c>
      <c r="Z39" s="8">
        <f t="shared" si="3"/>
        <v>0</v>
      </c>
      <c r="AA39" s="8">
        <f t="shared" si="11"/>
        <v>0</v>
      </c>
    </row>
    <row r="40" spans="1:27" ht="21.95" customHeight="1">
      <c r="A40" s="64">
        <v>19</v>
      </c>
      <c r="B40" s="62"/>
      <c r="C40" s="44"/>
      <c r="D40" s="44"/>
      <c r="E40" s="17"/>
      <c r="F40" s="60"/>
      <c r="G40" s="105"/>
      <c r="H40" s="89"/>
      <c r="I40" s="88"/>
      <c r="J40" s="47" t="str">
        <f t="shared" si="12"/>
        <v/>
      </c>
      <c r="K40" s="47" t="str">
        <f t="shared" si="4"/>
        <v/>
      </c>
      <c r="L40" s="47" t="str">
        <f t="shared" si="5"/>
        <v/>
      </c>
      <c r="M40" s="47" t="str">
        <f t="shared" si="0"/>
        <v/>
      </c>
      <c r="N40" s="47" t="str">
        <f t="shared" si="6"/>
        <v/>
      </c>
      <c r="O40" s="46">
        <f t="shared" si="7"/>
        <v>0</v>
      </c>
      <c r="P40" s="46">
        <f t="shared" si="7"/>
        <v>0</v>
      </c>
      <c r="Q40" s="46">
        <f t="shared" si="8"/>
        <v>0</v>
      </c>
      <c r="R40" s="46">
        <f t="shared" si="9"/>
        <v>0</v>
      </c>
      <c r="S40" s="35" t="str">
        <f t="shared" si="1"/>
        <v>☓</v>
      </c>
      <c r="T40" s="35" t="str">
        <f t="shared" si="2"/>
        <v>☓</v>
      </c>
      <c r="U40" s="14">
        <f t="shared" si="10"/>
        <v>3</v>
      </c>
      <c r="V40" s="8">
        <f t="shared" si="3"/>
        <v>0</v>
      </c>
      <c r="W40" s="8">
        <f t="shared" si="3"/>
        <v>0</v>
      </c>
      <c r="X40" s="8">
        <f t="shared" si="3"/>
        <v>0</v>
      </c>
      <c r="Y40" s="8">
        <f t="shared" si="3"/>
        <v>0</v>
      </c>
      <c r="Z40" s="8">
        <f t="shared" si="3"/>
        <v>0</v>
      </c>
      <c r="AA40" s="8">
        <f t="shared" si="11"/>
        <v>0</v>
      </c>
    </row>
    <row r="41" spans="1:27" ht="21.95" customHeight="1" thickBot="1">
      <c r="A41" s="64">
        <v>20</v>
      </c>
      <c r="B41" s="63"/>
      <c r="C41" s="58"/>
      <c r="D41" s="58"/>
      <c r="E41" s="59"/>
      <c r="F41" s="61"/>
      <c r="G41" s="106"/>
      <c r="H41" s="89"/>
      <c r="I41" s="88"/>
      <c r="J41" s="47" t="str">
        <f t="shared" si="12"/>
        <v/>
      </c>
      <c r="K41" s="47" t="str">
        <f t="shared" si="4"/>
        <v/>
      </c>
      <c r="L41" s="47" t="str">
        <f t="shared" si="5"/>
        <v/>
      </c>
      <c r="M41" s="47" t="str">
        <f t="shared" si="0"/>
        <v/>
      </c>
      <c r="N41" s="47" t="str">
        <f t="shared" si="6"/>
        <v/>
      </c>
      <c r="O41" s="46">
        <f t="shared" si="7"/>
        <v>0</v>
      </c>
      <c r="P41" s="46">
        <f t="shared" si="7"/>
        <v>0</v>
      </c>
      <c r="Q41" s="46">
        <f t="shared" si="8"/>
        <v>0</v>
      </c>
      <c r="R41" s="46">
        <f t="shared" si="9"/>
        <v>0</v>
      </c>
      <c r="S41" s="35" t="str">
        <f t="shared" si="1"/>
        <v>☓</v>
      </c>
      <c r="T41" s="35" t="str">
        <f t="shared" si="2"/>
        <v>☓</v>
      </c>
      <c r="U41" s="14">
        <f t="shared" si="10"/>
        <v>3</v>
      </c>
      <c r="V41" s="8">
        <f t="shared" si="3"/>
        <v>0</v>
      </c>
      <c r="W41" s="8">
        <f t="shared" si="3"/>
        <v>0</v>
      </c>
      <c r="X41" s="8">
        <f t="shared" si="3"/>
        <v>0</v>
      </c>
      <c r="Y41" s="8">
        <f t="shared" si="3"/>
        <v>0</v>
      </c>
      <c r="Z41" s="8">
        <f t="shared" si="3"/>
        <v>0</v>
      </c>
      <c r="AA41" s="8">
        <f t="shared" si="11"/>
        <v>0</v>
      </c>
    </row>
    <row r="42" spans="1:27" ht="15" thickTop="1">
      <c r="A42" s="18" t="s">
        <v>28</v>
      </c>
      <c r="B42" s="56"/>
      <c r="C42" s="56"/>
      <c r="D42" s="57"/>
      <c r="E42" s="57"/>
      <c r="F42" s="57"/>
      <c r="G42" s="57"/>
      <c r="H42" s="2"/>
      <c r="I42" s="46"/>
      <c r="J42" s="46"/>
      <c r="K42" s="53"/>
      <c r="L42" s="53"/>
      <c r="M42" s="53"/>
      <c r="N42" s="46"/>
      <c r="O42" s="46"/>
      <c r="P42" s="46"/>
      <c r="Q42" s="46"/>
      <c r="R42" s="46"/>
      <c r="S42" s="35"/>
      <c r="T42" s="35"/>
      <c r="U42" s="14"/>
      <c r="V42" s="14"/>
    </row>
    <row r="43" spans="1:27" ht="14.25">
      <c r="A43" s="18" t="s">
        <v>29</v>
      </c>
      <c r="B43" s="19"/>
      <c r="C43" s="19"/>
      <c r="D43" s="2"/>
      <c r="E43" s="2"/>
      <c r="F43" s="2"/>
      <c r="G43" s="2"/>
      <c r="H43" s="2"/>
      <c r="I43" s="46"/>
      <c r="J43" s="46"/>
      <c r="K43" s="53"/>
      <c r="L43" s="53"/>
      <c r="M43" s="53"/>
      <c r="N43" s="46"/>
      <c r="O43" s="46"/>
      <c r="P43" s="46"/>
      <c r="Q43" s="46"/>
      <c r="R43" s="46"/>
      <c r="S43" s="35"/>
      <c r="T43" s="35"/>
      <c r="U43" s="14"/>
      <c r="V43" s="14"/>
    </row>
    <row r="44" spans="1:27" ht="14.25">
      <c r="A44" s="102" t="s">
        <v>30</v>
      </c>
      <c r="B44" s="19"/>
      <c r="C44" s="19"/>
      <c r="D44" s="2"/>
      <c r="E44" s="2"/>
      <c r="F44" s="2"/>
      <c r="G44" s="2"/>
      <c r="H44" s="2"/>
      <c r="I44" s="46"/>
      <c r="J44" s="46"/>
      <c r="K44" s="53"/>
      <c r="L44" s="53"/>
      <c r="M44" s="53"/>
      <c r="N44" s="46"/>
      <c r="O44" s="46"/>
      <c r="P44" s="46"/>
      <c r="Q44" s="46"/>
      <c r="R44" s="46"/>
      <c r="S44" s="35"/>
      <c r="T44" s="35"/>
      <c r="U44" s="14"/>
      <c r="V44" s="14"/>
    </row>
    <row r="45" spans="1:27" ht="14.25">
      <c r="A45" s="102"/>
      <c r="B45" s="19"/>
      <c r="C45" s="19"/>
      <c r="D45" s="2"/>
      <c r="E45" s="2"/>
      <c r="F45" s="2"/>
      <c r="G45" s="2"/>
      <c r="H45" s="2"/>
      <c r="I45" s="46"/>
      <c r="J45" s="47" t="s">
        <v>31</v>
      </c>
      <c r="K45" s="47" t="s">
        <v>32</v>
      </c>
      <c r="L45" s="126" t="s">
        <v>33</v>
      </c>
      <c r="M45" s="126"/>
      <c r="N45" s="46"/>
      <c r="O45" s="46"/>
      <c r="P45" s="46"/>
      <c r="Q45" s="46"/>
      <c r="R45" s="46"/>
      <c r="S45" s="35"/>
      <c r="T45" s="35"/>
      <c r="U45" s="14"/>
      <c r="V45" s="14"/>
    </row>
    <row r="46" spans="1:27" ht="17.25">
      <c r="A46" s="23" t="s">
        <v>34</v>
      </c>
      <c r="B46" s="21"/>
      <c r="C46" s="9"/>
      <c r="D46" s="9"/>
      <c r="E46" s="9"/>
      <c r="F46" s="9"/>
      <c r="G46" s="9"/>
      <c r="H46" s="9"/>
      <c r="I46" s="46"/>
      <c r="J46" s="47">
        <f>COUNTIF(J22:J41,"○")+'20施設以上'!J2</f>
        <v>3</v>
      </c>
      <c r="K46" s="47">
        <f>IF(U41&gt;'20施設以上'!K2,U41,'20施設以上'!K2)</f>
        <v>3</v>
      </c>
      <c r="L46" s="126" t="str">
        <f>IF(J46=K46,"○","空白行が含まれています")</f>
        <v>○</v>
      </c>
      <c r="M46" s="126"/>
      <c r="N46" s="46"/>
      <c r="O46" s="46"/>
      <c r="P46" s="46"/>
      <c r="Q46" s="46"/>
      <c r="R46" s="46"/>
      <c r="S46" s="35"/>
      <c r="T46" s="35"/>
      <c r="U46" s="14"/>
      <c r="V46" s="14"/>
      <c r="X46" s="8">
        <f>IF(L46="",0,IF(L46="○",0,1))</f>
        <v>0</v>
      </c>
      <c r="Y46" s="8"/>
      <c r="Z46" s="8"/>
      <c r="AA46" s="8">
        <f>SUM(W46:Z46)</f>
        <v>0</v>
      </c>
    </row>
    <row r="47" spans="1:27" ht="18" customHeight="1" thickBot="1">
      <c r="A47" s="10"/>
      <c r="B47" s="31" t="s">
        <v>35</v>
      </c>
      <c r="C47" s="155" t="s">
        <v>36</v>
      </c>
      <c r="D47" s="157"/>
      <c r="E47" s="155" t="s">
        <v>19</v>
      </c>
      <c r="F47" s="156"/>
      <c r="G47" s="157"/>
      <c r="H47" s="30"/>
      <c r="I47" s="46"/>
      <c r="J47" s="51" t="s">
        <v>37</v>
      </c>
      <c r="K47" s="51" t="str">
        <f>IF(B48="","未選択","○")</f>
        <v>○</v>
      </c>
      <c r="L47" s="48"/>
      <c r="M47" s="46"/>
      <c r="N47" s="46"/>
      <c r="O47" s="46" t="s">
        <v>38</v>
      </c>
      <c r="P47" s="46"/>
      <c r="Q47" s="46"/>
      <c r="R47" s="46"/>
      <c r="S47" s="35"/>
      <c r="T47" s="35"/>
      <c r="U47" s="14"/>
      <c r="V47" s="14"/>
      <c r="AA47" s="8">
        <f>IF(K47="○",0,1)</f>
        <v>0</v>
      </c>
    </row>
    <row r="48" spans="1:27" ht="39.950000000000003" customHeight="1" thickTop="1" thickBot="1">
      <c r="A48" s="79"/>
      <c r="B48" s="100" t="s">
        <v>83</v>
      </c>
      <c r="C48" s="166"/>
      <c r="D48" s="167"/>
      <c r="E48" s="178" t="s">
        <v>77</v>
      </c>
      <c r="F48" s="179"/>
      <c r="G48" s="180"/>
      <c r="H48" s="90"/>
      <c r="I48" s="88"/>
      <c r="J48" s="47" t="s">
        <v>39</v>
      </c>
      <c r="K48" s="51" t="str">
        <f>IF(B48="既存グループIDを利用",IF(TRIM(C48)="","未記入",IF(O48&gt;12,"×","○")),"")</f>
        <v/>
      </c>
      <c r="L48" s="48" t="str">
        <f>IF(O48&gt;12,"12桁以内の英数字で記入してください","")</f>
        <v/>
      </c>
      <c r="M48" s="46"/>
      <c r="N48" s="46"/>
      <c r="O48" s="46">
        <f>LENB(C48)</f>
        <v>0</v>
      </c>
      <c r="P48" s="46"/>
      <c r="Q48" s="46"/>
      <c r="R48" s="46"/>
      <c r="S48" s="35"/>
      <c r="T48" s="35"/>
      <c r="U48" s="14"/>
      <c r="V48" s="14"/>
      <c r="AA48" s="8">
        <f>IF(K48="○",0,IF(K48="",0,1))</f>
        <v>0</v>
      </c>
    </row>
    <row r="49" spans="1:27" ht="15" thickTop="1">
      <c r="A49" s="11"/>
      <c r="B49" s="76"/>
      <c r="C49" s="76"/>
      <c r="D49" s="77"/>
      <c r="E49" s="83"/>
      <c r="F49" s="83"/>
      <c r="G49" s="83"/>
      <c r="H49" s="83"/>
      <c r="I49" s="46"/>
      <c r="J49" s="47" t="s">
        <v>24</v>
      </c>
      <c r="K49" s="47" t="str">
        <f>IF(B48="希望する",IF(E48="","未選択",S49),"")</f>
        <v>○</v>
      </c>
      <c r="L49" s="46"/>
      <c r="M49" s="46"/>
      <c r="N49" s="46"/>
      <c r="O49" s="46"/>
      <c r="P49" s="46"/>
      <c r="Q49" s="46"/>
      <c r="R49" s="46"/>
      <c r="S49" s="35" t="str">
        <f>IF(E48="電力量・請求情報","○",IF(E48="電力量情報のみ","○","☓"))</f>
        <v>○</v>
      </c>
      <c r="T49" s="35"/>
      <c r="U49" s="14"/>
      <c r="V49" s="14"/>
      <c r="AA49" s="8">
        <f>IF(K49="○",0,IF(K49="",0,1))</f>
        <v>0</v>
      </c>
    </row>
    <row r="50" spans="1:27" ht="18" customHeight="1" thickBot="1">
      <c r="A50" s="22" t="s">
        <v>40</v>
      </c>
      <c r="B50" s="22"/>
      <c r="C50" s="108"/>
      <c r="D50" s="11"/>
      <c r="E50" s="11"/>
      <c r="F50" s="11"/>
      <c r="G50" s="11"/>
      <c r="H50" s="11"/>
      <c r="I50" s="54"/>
      <c r="J50" s="54"/>
      <c r="K50" s="46"/>
      <c r="L50" s="46"/>
      <c r="M50" s="46"/>
      <c r="N50" s="46"/>
      <c r="O50" s="46" t="s">
        <v>38</v>
      </c>
      <c r="P50" s="46"/>
      <c r="Q50" s="46"/>
      <c r="R50" s="46"/>
      <c r="S50" s="35"/>
      <c r="T50" s="35"/>
      <c r="U50" s="14"/>
      <c r="V50" s="14"/>
    </row>
    <row r="51" spans="1:27" ht="25.5" customHeight="1" thickTop="1">
      <c r="B51" s="80" t="s">
        <v>41</v>
      </c>
      <c r="C51" s="181" t="s">
        <v>84</v>
      </c>
      <c r="D51" s="182"/>
      <c r="E51" s="182"/>
      <c r="F51" s="182"/>
      <c r="G51" s="183"/>
      <c r="H51" s="91"/>
      <c r="I51" s="88"/>
      <c r="J51" s="51" t="s">
        <v>42</v>
      </c>
      <c r="K51" s="51" t="str">
        <f>IF(TRIM(C51)="","未記入",IF(O51&gt;60,"×","○"))</f>
        <v>○</v>
      </c>
      <c r="L51" s="48" t="str">
        <f>IF(O51&gt;60,"全角３０文字または半角60文字以内で記入してください","")</f>
        <v/>
      </c>
      <c r="M51" s="46"/>
      <c r="N51" s="46"/>
      <c r="O51" s="46">
        <f>LENB(C51)</f>
        <v>18</v>
      </c>
      <c r="P51" s="46"/>
      <c r="Q51" s="46"/>
      <c r="R51" s="46"/>
      <c r="S51" s="35"/>
      <c r="T51" s="35"/>
      <c r="U51" s="14"/>
      <c r="V51" s="14"/>
      <c r="AA51" s="8">
        <f t="shared" ref="AA51:AA58" si="13">IF(K51="○",0,1)</f>
        <v>0</v>
      </c>
    </row>
    <row r="52" spans="1:27" ht="25.5" customHeight="1">
      <c r="A52" s="2"/>
      <c r="B52" s="81" t="s">
        <v>43</v>
      </c>
      <c r="C52" s="172" t="s">
        <v>85</v>
      </c>
      <c r="D52" s="173"/>
      <c r="E52" s="173"/>
      <c r="F52" s="173"/>
      <c r="G52" s="174"/>
      <c r="H52" s="91"/>
      <c r="I52" s="88"/>
      <c r="J52" s="55" t="s">
        <v>43</v>
      </c>
      <c r="K52" s="51" t="str">
        <f>IF(TRIM(C52)="","未記入",IF(O52&gt;60,"×","○"))</f>
        <v>○</v>
      </c>
      <c r="L52" s="48" t="str">
        <f>IF(O52&gt;60,"全角３０文字または半角60文字以内で記入してください","")</f>
        <v/>
      </c>
      <c r="M52" s="46"/>
      <c r="N52" s="46"/>
      <c r="O52" s="46">
        <f>LENB(C52)</f>
        <v>6</v>
      </c>
      <c r="P52" s="46"/>
      <c r="Q52" s="46"/>
      <c r="R52" s="46"/>
      <c r="S52" s="35"/>
      <c r="T52" s="35"/>
      <c r="U52" s="14"/>
      <c r="V52" s="14"/>
      <c r="AA52" s="8">
        <f t="shared" si="13"/>
        <v>0</v>
      </c>
    </row>
    <row r="53" spans="1:27" ht="25.5" customHeight="1">
      <c r="A53" s="2"/>
      <c r="B53" s="81" t="s">
        <v>44</v>
      </c>
      <c r="C53" s="172" t="s">
        <v>86</v>
      </c>
      <c r="D53" s="173"/>
      <c r="E53" s="173"/>
      <c r="F53" s="173"/>
      <c r="G53" s="174"/>
      <c r="H53" s="91"/>
      <c r="I53" s="88"/>
      <c r="J53" s="55" t="s">
        <v>44</v>
      </c>
      <c r="K53" s="51" t="str">
        <f t="shared" ref="K53:K56" si="14">IF(TRIM(C53)="","未記入","○")</f>
        <v>○</v>
      </c>
      <c r="L53" s="48"/>
      <c r="M53" s="46"/>
      <c r="N53" s="46"/>
      <c r="O53" s="46"/>
      <c r="P53" s="46"/>
      <c r="Q53" s="46"/>
      <c r="R53" s="46"/>
      <c r="S53" s="35"/>
      <c r="T53" s="35"/>
      <c r="U53" s="14"/>
      <c r="V53" s="14"/>
      <c r="AA53" s="8">
        <f t="shared" si="13"/>
        <v>0</v>
      </c>
    </row>
    <row r="54" spans="1:27" ht="25.5" customHeight="1">
      <c r="A54" s="2"/>
      <c r="B54" s="81" t="s">
        <v>45</v>
      </c>
      <c r="C54" s="172" t="s">
        <v>87</v>
      </c>
      <c r="D54" s="173"/>
      <c r="E54" s="173"/>
      <c r="F54" s="173"/>
      <c r="G54" s="174"/>
      <c r="H54" s="91"/>
      <c r="I54" s="88"/>
      <c r="J54" s="55" t="s">
        <v>45</v>
      </c>
      <c r="K54" s="51" t="str">
        <f t="shared" si="14"/>
        <v>○</v>
      </c>
      <c r="L54" s="48"/>
      <c r="M54" s="46"/>
      <c r="N54" s="46"/>
      <c r="O54" s="46"/>
      <c r="P54" s="46"/>
      <c r="Q54" s="46"/>
      <c r="R54" s="46"/>
      <c r="S54" s="35"/>
      <c r="T54" s="35"/>
      <c r="U54" s="14"/>
      <c r="V54" s="14"/>
      <c r="AA54" s="8">
        <f t="shared" si="13"/>
        <v>0</v>
      </c>
    </row>
    <row r="55" spans="1:27" ht="25.5" customHeight="1">
      <c r="A55" s="2"/>
      <c r="B55" s="81" t="s">
        <v>46</v>
      </c>
      <c r="C55" s="172" t="s">
        <v>88</v>
      </c>
      <c r="D55" s="173"/>
      <c r="E55" s="173"/>
      <c r="F55" s="173"/>
      <c r="G55" s="174"/>
      <c r="H55" s="91"/>
      <c r="I55" s="88"/>
      <c r="J55" s="55" t="s">
        <v>46</v>
      </c>
      <c r="K55" s="51" t="str">
        <f t="shared" si="14"/>
        <v>○</v>
      </c>
      <c r="L55" s="48"/>
      <c r="M55" s="46"/>
      <c r="N55" s="46"/>
      <c r="O55" s="46"/>
      <c r="P55" s="46"/>
      <c r="Q55" s="46"/>
      <c r="R55" s="46"/>
      <c r="S55" s="35"/>
      <c r="T55" s="35"/>
      <c r="U55" s="14"/>
      <c r="V55" s="14"/>
      <c r="AA55" s="8">
        <f t="shared" si="13"/>
        <v>0</v>
      </c>
    </row>
    <row r="56" spans="1:27" ht="25.5" customHeight="1">
      <c r="A56" s="2"/>
      <c r="B56" s="81" t="s">
        <v>47</v>
      </c>
      <c r="C56" s="172" t="s">
        <v>89</v>
      </c>
      <c r="D56" s="173"/>
      <c r="E56" s="173"/>
      <c r="F56" s="173"/>
      <c r="G56" s="174"/>
      <c r="H56" s="91"/>
      <c r="I56" s="88"/>
      <c r="J56" s="55" t="s">
        <v>47</v>
      </c>
      <c r="K56" s="51" t="str">
        <f t="shared" si="14"/>
        <v>○</v>
      </c>
      <c r="L56" s="48"/>
      <c r="M56" s="46"/>
      <c r="N56" s="46"/>
      <c r="O56" s="46"/>
      <c r="P56" s="46"/>
      <c r="Q56" s="46"/>
      <c r="R56" s="46"/>
      <c r="S56" s="35"/>
      <c r="T56" s="35"/>
      <c r="U56" s="14"/>
      <c r="V56" s="14"/>
      <c r="AA56" s="8">
        <f t="shared" si="13"/>
        <v>0</v>
      </c>
    </row>
    <row r="57" spans="1:27" ht="25.5" customHeight="1">
      <c r="A57" s="2"/>
      <c r="B57" s="81" t="s">
        <v>48</v>
      </c>
      <c r="C57" s="172" t="s">
        <v>90</v>
      </c>
      <c r="D57" s="173"/>
      <c r="E57" s="173"/>
      <c r="F57" s="173"/>
      <c r="G57" s="174"/>
      <c r="H57" s="91"/>
      <c r="I57" s="88"/>
      <c r="J57" s="55" t="s">
        <v>49</v>
      </c>
      <c r="K57" s="51" t="str">
        <f>IF(TRIM(C57)="","未記入",IF(O57&gt;255,"×",IF(P57=0,"×","○")))</f>
        <v>○</v>
      </c>
      <c r="L57" s="48" t="str">
        <f>IF(O57&gt;255,"255文字以内で記入してください",IF(O57=0,"",IF(P57=0,"メールアドレスであるか確認してください","")))</f>
        <v/>
      </c>
      <c r="M57" s="46"/>
      <c r="N57" s="46"/>
      <c r="O57" s="46">
        <f>LENB(C57)</f>
        <v>23</v>
      </c>
      <c r="P57" s="46">
        <f>IFERROR(SEARCH("@",C57),0)</f>
        <v>6</v>
      </c>
      <c r="Q57" s="46"/>
      <c r="R57" s="46"/>
      <c r="S57" s="35"/>
      <c r="T57" s="35"/>
      <c r="U57" s="14"/>
      <c r="V57" s="14"/>
      <c r="AA57" s="8">
        <f t="shared" si="13"/>
        <v>0</v>
      </c>
    </row>
    <row r="58" spans="1:27" ht="25.5" customHeight="1" thickBot="1">
      <c r="A58" s="2"/>
      <c r="B58" s="81" t="s">
        <v>50</v>
      </c>
      <c r="C58" s="175" t="s">
        <v>91</v>
      </c>
      <c r="D58" s="176"/>
      <c r="E58" s="176"/>
      <c r="F58" s="176"/>
      <c r="G58" s="177"/>
      <c r="H58" s="91"/>
      <c r="I58" s="88"/>
      <c r="J58" s="55" t="s">
        <v>51</v>
      </c>
      <c r="K58" s="51" t="str">
        <f>IF(TRIM(C58)="","未記入",IF(O58&gt;20,"×",IF(O58&lt;5,"×","○")))</f>
        <v>○</v>
      </c>
      <c r="L58" s="48" t="str">
        <f>IF(O58&gt;20,"5文字以上２０文字以内で記入してください",IF(O58&lt;5,IF(O58=0,"","5文字以上２０文字以内で記入してください"),""))</f>
        <v/>
      </c>
      <c r="M58" s="46"/>
      <c r="N58" s="46"/>
      <c r="O58" s="46">
        <f>LENB(C58)</f>
        <v>6</v>
      </c>
      <c r="P58" s="46"/>
      <c r="Q58" s="46"/>
      <c r="R58" s="46"/>
      <c r="S58" s="35"/>
      <c r="T58" s="35"/>
      <c r="U58" s="14"/>
      <c r="V58" s="14"/>
      <c r="AA58" s="8">
        <f t="shared" si="13"/>
        <v>0</v>
      </c>
    </row>
    <row r="59" spans="1:27" ht="14.25" thickTop="1">
      <c r="A59" s="11"/>
      <c r="B59" s="12"/>
      <c r="C59" s="12"/>
      <c r="D59" s="109"/>
      <c r="E59" s="83"/>
      <c r="F59" s="83"/>
      <c r="G59" s="83"/>
      <c r="H59" s="83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35"/>
      <c r="T59" s="35"/>
      <c r="U59" s="14"/>
      <c r="V59" s="14"/>
    </row>
    <row r="60" spans="1:27" ht="14.25">
      <c r="A60" s="20"/>
      <c r="B60" s="124" t="s">
        <v>52</v>
      </c>
      <c r="C60" s="124"/>
      <c r="D60" s="124"/>
      <c r="E60" s="124"/>
      <c r="F60" s="124"/>
      <c r="G60" s="124"/>
      <c r="H60" s="18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35"/>
      <c r="T60" s="35"/>
      <c r="U60" s="14"/>
      <c r="V60" s="14"/>
    </row>
    <row r="61" spans="1:27" ht="14.25">
      <c r="A61" s="20"/>
      <c r="B61" s="124" t="s">
        <v>53</v>
      </c>
      <c r="C61" s="124"/>
      <c r="D61" s="124"/>
      <c r="E61" s="124"/>
      <c r="F61" s="124"/>
      <c r="G61" s="124"/>
      <c r="H61" s="18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35"/>
      <c r="T61" s="35"/>
      <c r="U61" s="14"/>
      <c r="V61" s="14"/>
    </row>
    <row r="62" spans="1:27" ht="14.25">
      <c r="A62" s="20"/>
      <c r="B62" s="124" t="s">
        <v>54</v>
      </c>
      <c r="C62" s="124"/>
      <c r="D62" s="124"/>
      <c r="E62" s="124"/>
      <c r="F62" s="124"/>
      <c r="G62" s="124"/>
      <c r="H62" s="1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35"/>
      <c r="T62" s="35"/>
      <c r="U62" s="14"/>
      <c r="V62" s="14"/>
    </row>
    <row r="63" spans="1:27" ht="14.25">
      <c r="A63" s="20"/>
      <c r="B63" s="124" t="s">
        <v>55</v>
      </c>
      <c r="C63" s="124"/>
      <c r="D63" s="124"/>
      <c r="E63" s="124"/>
      <c r="F63" s="124"/>
      <c r="G63" s="124"/>
      <c r="H63" s="18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35"/>
      <c r="T63" s="35"/>
      <c r="U63" s="14"/>
      <c r="V63" s="14"/>
    </row>
    <row r="64" spans="1:27" ht="14.25">
      <c r="A64" s="20"/>
      <c r="B64" s="124" t="s">
        <v>56</v>
      </c>
      <c r="C64" s="124"/>
      <c r="D64" s="124"/>
      <c r="E64" s="124"/>
      <c r="F64" s="124"/>
      <c r="G64" s="124"/>
      <c r="H64" s="18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35"/>
      <c r="T64" s="35"/>
      <c r="U64" s="14"/>
      <c r="V64" s="14"/>
    </row>
    <row r="65" spans="1:27" ht="14.25">
      <c r="A65" s="20"/>
      <c r="B65" s="159" t="s">
        <v>57</v>
      </c>
      <c r="C65" s="159"/>
      <c r="D65" s="159"/>
      <c r="E65" s="159"/>
      <c r="F65" s="159"/>
      <c r="G65" s="159"/>
      <c r="H65" s="102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35"/>
      <c r="T65" s="35"/>
      <c r="U65" s="14"/>
      <c r="V65" s="14"/>
    </row>
    <row r="66" spans="1:27" ht="14.25">
      <c r="A66" s="20"/>
      <c r="B66" s="159" t="s">
        <v>58</v>
      </c>
      <c r="C66" s="159"/>
      <c r="D66" s="159"/>
      <c r="E66" s="159"/>
      <c r="F66" s="159"/>
      <c r="G66" s="159"/>
      <c r="H66" s="102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35"/>
      <c r="T66" s="35"/>
      <c r="U66" s="14"/>
      <c r="V66" s="14"/>
    </row>
    <row r="67" spans="1:27" ht="14.25">
      <c r="A67" s="20"/>
      <c r="B67" s="124" t="s">
        <v>59</v>
      </c>
      <c r="C67" s="124"/>
      <c r="D67" s="124"/>
      <c r="E67" s="124"/>
      <c r="F67" s="124"/>
      <c r="G67" s="124"/>
      <c r="H67" s="18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35"/>
      <c r="T67" s="35"/>
      <c r="U67" s="14"/>
      <c r="V67" s="14"/>
    </row>
    <row r="68" spans="1:27" ht="14.25">
      <c r="A68" s="20"/>
      <c r="B68" s="125" t="s">
        <v>92</v>
      </c>
      <c r="C68" s="125"/>
      <c r="D68" s="125"/>
      <c r="E68" s="125"/>
      <c r="F68" s="125"/>
      <c r="G68" s="125"/>
      <c r="H68" s="18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35"/>
      <c r="T68" s="35"/>
      <c r="U68" s="14"/>
      <c r="V68" s="14"/>
    </row>
    <row r="69" spans="1:27" ht="14.25" customHeight="1">
      <c r="A69" s="20"/>
      <c r="B69" s="125" t="s">
        <v>61</v>
      </c>
      <c r="C69" s="125"/>
      <c r="D69" s="125"/>
      <c r="E69" s="125"/>
      <c r="F69" s="125"/>
      <c r="G69" s="125"/>
      <c r="H69" s="119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35"/>
      <c r="T69" s="35"/>
      <c r="U69" s="14"/>
      <c r="V69" s="14"/>
    </row>
    <row r="70" spans="1:27" ht="14.25">
      <c r="A70" s="20"/>
      <c r="B70" s="125" t="s">
        <v>62</v>
      </c>
      <c r="C70" s="125"/>
      <c r="D70" s="125"/>
      <c r="E70" s="125"/>
      <c r="F70" s="125"/>
      <c r="G70" s="125"/>
      <c r="H70" s="119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35"/>
      <c r="T70" s="35"/>
      <c r="U70" s="14"/>
      <c r="V70" s="14"/>
    </row>
    <row r="71" spans="1:27" ht="14.25">
      <c r="A71" s="20"/>
      <c r="B71" s="125" t="s">
        <v>63</v>
      </c>
      <c r="C71" s="125"/>
      <c r="D71" s="125"/>
      <c r="E71" s="125"/>
      <c r="F71" s="125"/>
      <c r="G71" s="125"/>
      <c r="H71" s="119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35"/>
      <c r="T71" s="35"/>
      <c r="U71" s="14"/>
      <c r="V71" s="14"/>
    </row>
    <row r="72" spans="1:27" ht="14.25">
      <c r="A72" s="20"/>
      <c r="B72" s="125" t="s">
        <v>64</v>
      </c>
      <c r="C72" s="125"/>
      <c r="D72" s="125"/>
      <c r="E72" s="125"/>
      <c r="F72" s="125"/>
      <c r="G72" s="125"/>
      <c r="H72" s="119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35"/>
      <c r="T72" s="35"/>
      <c r="U72" s="14"/>
      <c r="V72" s="14"/>
    </row>
    <row r="73" spans="1:27" ht="14.25">
      <c r="A73" s="20"/>
      <c r="B73" s="124" t="s">
        <v>65</v>
      </c>
      <c r="C73" s="124"/>
      <c r="D73" s="124"/>
      <c r="E73" s="124"/>
      <c r="F73" s="124"/>
      <c r="G73" s="124"/>
      <c r="H73" s="18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35"/>
      <c r="T73" s="35"/>
      <c r="U73" s="14"/>
      <c r="V73" s="14"/>
    </row>
    <row r="74" spans="1:27" ht="14.25">
      <c r="A74" s="20"/>
      <c r="B74" s="124" t="s">
        <v>66</v>
      </c>
      <c r="C74" s="124"/>
      <c r="D74" s="124"/>
      <c r="E74" s="124"/>
      <c r="F74" s="124"/>
      <c r="G74" s="124"/>
      <c r="H74" s="18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35"/>
      <c r="T74" s="35"/>
      <c r="U74" s="14"/>
      <c r="V74" s="14"/>
    </row>
    <row r="75" spans="1:27" ht="25.5">
      <c r="A75" s="20"/>
      <c r="B75" s="114" t="str">
        <f>IF(AA75&gt;0,"未記入または記入内容に誤りがあります。",IF('20施設以上'!Y484&gt;0,"「20施設以上」のシートに誤りがあります。",""))</f>
        <v/>
      </c>
      <c r="C75" s="2"/>
      <c r="D75" s="2"/>
      <c r="E75" s="2"/>
      <c r="F75" s="2"/>
      <c r="G75" s="2"/>
      <c r="H75" s="2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35"/>
      <c r="T75" s="35"/>
      <c r="U75" s="14"/>
      <c r="V75" s="14"/>
      <c r="AA75" s="1">
        <f>SUM(AA1:AA74)</f>
        <v>0</v>
      </c>
    </row>
    <row r="76" spans="1:27">
      <c r="A76" s="2"/>
      <c r="B76" s="2"/>
      <c r="C76" s="2"/>
      <c r="D76" s="45"/>
      <c r="E76" s="13"/>
      <c r="F76" s="13"/>
      <c r="G76" s="13"/>
      <c r="H76" s="13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35"/>
      <c r="T76" s="35"/>
      <c r="U76" s="14"/>
      <c r="V76" s="14"/>
    </row>
  </sheetData>
  <sheetProtection algorithmName="SHA-512" hashValue="4EhPg2L6uGPI5k/F4zE9GP0ROdPDxDlI6qO1Hn65q1QUdgHc49Pm+/AQhgIOilIhkvVxwIcHjJwtikvFues/iw==" saltValue="i1LUb0imXwrR0OO2g6NV+A==" spinCount="100000" sheet="1" objects="1" scenarios="1"/>
  <protectedRanges>
    <protectedRange sqref="F5:G5 B18 B25:G41 B22:B24 F22:G24" name="範囲2"/>
    <protectedRange sqref="B48:G48" name="範囲3"/>
    <protectedRange sqref="C51:G58" name="範囲5"/>
    <protectedRange sqref="E8:E10 D8:D12 F8:G12" name="範囲7"/>
    <protectedRange sqref="D13" name="範囲8"/>
    <protectedRange sqref="C22:E24" name="範囲2_1"/>
  </protectedRanges>
  <mergeCells count="39">
    <mergeCell ref="A1:G1"/>
    <mergeCell ref="J4:M10"/>
    <mergeCell ref="F5:G5"/>
    <mergeCell ref="D8:G8"/>
    <mergeCell ref="D9:G9"/>
    <mergeCell ref="D10:G10"/>
    <mergeCell ref="C52:G52"/>
    <mergeCell ref="E11:F13"/>
    <mergeCell ref="J11:M12"/>
    <mergeCell ref="J13:M13"/>
    <mergeCell ref="A15:G15"/>
    <mergeCell ref="L45:M45"/>
    <mergeCell ref="L46:M46"/>
    <mergeCell ref="C47:D47"/>
    <mergeCell ref="E47:G47"/>
    <mergeCell ref="C48:D48"/>
    <mergeCell ref="E48:G48"/>
    <mergeCell ref="C51:G51"/>
    <mergeCell ref="B65:G65"/>
    <mergeCell ref="C53:G53"/>
    <mergeCell ref="C54:G54"/>
    <mergeCell ref="C55:G55"/>
    <mergeCell ref="C56:G56"/>
    <mergeCell ref="C57:G57"/>
    <mergeCell ref="C58:G58"/>
    <mergeCell ref="B60:G60"/>
    <mergeCell ref="B61:G61"/>
    <mergeCell ref="B62:G62"/>
    <mergeCell ref="B63:G63"/>
    <mergeCell ref="B64:G64"/>
    <mergeCell ref="B72:G72"/>
    <mergeCell ref="B73:G73"/>
    <mergeCell ref="B74:G74"/>
    <mergeCell ref="B66:G66"/>
    <mergeCell ref="B67:G67"/>
    <mergeCell ref="B68:G68"/>
    <mergeCell ref="B69:G69"/>
    <mergeCell ref="B70:G70"/>
    <mergeCell ref="B71:G71"/>
  </mergeCells>
  <phoneticPr fontId="1"/>
  <conditionalFormatting sqref="K18">
    <cfRule type="expression" dxfId="32" priority="16">
      <formula>$K$18="×"</formula>
    </cfRule>
    <cfRule type="expression" dxfId="31" priority="33">
      <formula>$K$18="未記入"</formula>
    </cfRule>
  </conditionalFormatting>
  <conditionalFormatting sqref="K19">
    <cfRule type="expression" dxfId="30" priority="32">
      <formula>$K$19="未記入"</formula>
    </cfRule>
  </conditionalFormatting>
  <conditionalFormatting sqref="J22:M41">
    <cfRule type="expression" dxfId="29" priority="30">
      <formula>J22="未記入"</formula>
    </cfRule>
    <cfRule type="expression" dxfId="28" priority="31">
      <formula>J22="☓"</formula>
    </cfRule>
  </conditionalFormatting>
  <conditionalFormatting sqref="K51:L58">
    <cfRule type="expression" dxfId="27" priority="29">
      <formula>K51="未記入"</formula>
    </cfRule>
  </conditionalFormatting>
  <conditionalFormatting sqref="K47">
    <cfRule type="expression" dxfId="26" priority="28">
      <formula>$K$47="未選択"</formula>
    </cfRule>
  </conditionalFormatting>
  <conditionalFormatting sqref="F23:H41">
    <cfRule type="expression" dxfId="25" priority="27" stopIfTrue="1">
      <formula>$B$48="希望しない"</formula>
    </cfRule>
  </conditionalFormatting>
  <conditionalFormatting sqref="C48">
    <cfRule type="expression" dxfId="24" priority="26" stopIfTrue="1">
      <formula>$B$48&lt;&gt;"既存グループIDを利用"</formula>
    </cfRule>
  </conditionalFormatting>
  <conditionalFormatting sqref="E48:F48 H48">
    <cfRule type="expression" dxfId="23" priority="20">
      <formula>$B$48="既存グループIDを利用"</formula>
    </cfRule>
    <cfRule type="expression" dxfId="22" priority="25">
      <formula>$B$48="希望しない"</formula>
    </cfRule>
  </conditionalFormatting>
  <conditionalFormatting sqref="K49">
    <cfRule type="expression" dxfId="21" priority="15">
      <formula>$K$49="☓"</formula>
    </cfRule>
    <cfRule type="expression" dxfId="20" priority="24">
      <formula>$K$49="未選択"</formula>
    </cfRule>
  </conditionalFormatting>
  <conditionalFormatting sqref="L46:M46">
    <cfRule type="expression" dxfId="19" priority="23">
      <formula>$L$46&lt;&gt;"○"</formula>
    </cfRule>
  </conditionalFormatting>
  <conditionalFormatting sqref="F23:H39">
    <cfRule type="expression" dxfId="18" priority="22" stopIfTrue="1">
      <formula>$B$48="希望しない"</formula>
    </cfRule>
  </conditionalFormatting>
  <conditionalFormatting sqref="F41:H41">
    <cfRule type="expression" dxfId="17" priority="21" stopIfTrue="1">
      <formula>$B$48="希望しない"</formula>
    </cfRule>
  </conditionalFormatting>
  <conditionalFormatting sqref="K17">
    <cfRule type="expression" dxfId="16" priority="19">
      <formula>$K$17="未記入"</formula>
    </cfRule>
  </conditionalFormatting>
  <conditionalFormatting sqref="K16">
    <cfRule type="expression" dxfId="15" priority="17">
      <formula>$K$16="×"</formula>
    </cfRule>
    <cfRule type="expression" dxfId="14" priority="18">
      <formula>$K$16="未記入"</formula>
    </cfRule>
  </conditionalFormatting>
  <conditionalFormatting sqref="F26:H26">
    <cfRule type="expression" dxfId="13" priority="14" stopIfTrue="1">
      <formula>$B$48="希望しない"</formula>
    </cfRule>
  </conditionalFormatting>
  <conditionalFormatting sqref="F22:H41">
    <cfRule type="expression" dxfId="12" priority="13" stopIfTrue="1">
      <formula>$B$48="希望しない"</formula>
    </cfRule>
  </conditionalFormatting>
  <conditionalFormatting sqref="F30:H30">
    <cfRule type="expression" dxfId="11" priority="12" stopIfTrue="1">
      <formula>$B$48="希望しない"</formula>
    </cfRule>
  </conditionalFormatting>
  <conditionalFormatting sqref="J11:M12">
    <cfRule type="expression" dxfId="10" priority="10">
      <formula>$J$11=""</formula>
    </cfRule>
    <cfRule type="expression" dxfId="9" priority="11">
      <formula>$J$11&lt;&gt;""</formula>
    </cfRule>
  </conditionalFormatting>
  <conditionalFormatting sqref="K51">
    <cfRule type="expression" dxfId="8" priority="9">
      <formula>K51="×"</formula>
    </cfRule>
  </conditionalFormatting>
  <conditionalFormatting sqref="K48">
    <cfRule type="expression" dxfId="7" priority="8">
      <formula>K48="未記入"</formula>
    </cfRule>
  </conditionalFormatting>
  <conditionalFormatting sqref="K48">
    <cfRule type="expression" dxfId="6" priority="7">
      <formula>K48="×"</formula>
    </cfRule>
  </conditionalFormatting>
  <conditionalFormatting sqref="K52">
    <cfRule type="expression" dxfId="5" priority="6">
      <formula>K52="×"</formula>
    </cfRule>
  </conditionalFormatting>
  <conditionalFormatting sqref="L48">
    <cfRule type="expression" dxfId="4" priority="5">
      <formula>L48="未記入"</formula>
    </cfRule>
  </conditionalFormatting>
  <conditionalFormatting sqref="K58">
    <cfRule type="expression" dxfId="3" priority="4">
      <formula>K58="×"</formula>
    </cfRule>
  </conditionalFormatting>
  <conditionalFormatting sqref="K57">
    <cfRule type="expression" dxfId="2" priority="3">
      <formula>K57="×"</formula>
    </cfRule>
  </conditionalFormatting>
  <conditionalFormatting sqref="N22:N41">
    <cfRule type="expression" dxfId="1" priority="1">
      <formula>N22="未記入"</formula>
    </cfRule>
    <cfRule type="expression" dxfId="0" priority="2">
      <formula>N22="☓"</formula>
    </cfRule>
  </conditionalFormatting>
  <dataValidations count="12">
    <dataValidation allowBlank="1" showInputMessage="1" showErrorMessage="1" error="「追加する」_x000a_「追加しない」_x000a_のいずれかを選択してください。" sqref="G22:G41" xr:uid="{00000000-0002-0000-0200-000000000000}"/>
    <dataValidation type="textLength" imeMode="disabled" operator="equal" allowBlank="1" showInputMessage="1" showErrorMessage="1" error="8文字の英数字で入力してください。" sqref="C25 C22" xr:uid="{00000000-0002-0000-0200-000001000000}">
      <formula1>8</formula1>
    </dataValidation>
    <dataValidation type="textLength" imeMode="disabled" operator="equal" allowBlank="1" showInputMessage="1" showErrorMessage="1" error="22文字の数字で入力してください。" sqref="B22:B23" xr:uid="{00000000-0002-0000-0200-000002000000}">
      <formula1>22</formula1>
    </dataValidation>
    <dataValidation type="textLength" imeMode="disabled" operator="lessThanOrEqual" allowBlank="1" showInputMessage="1" showErrorMessage="1" error="12文字以内の英数字で入力してください。" sqref="C48:D48" xr:uid="{00000000-0002-0000-0200-000003000000}">
      <formula1>12</formula1>
    </dataValidation>
    <dataValidation type="textLength" operator="lessThanOrEqual" allowBlank="1" showInputMessage="1" showErrorMessage="1" error="60文字以内で入力してください。" sqref="C51:F58" xr:uid="{00000000-0002-0000-0200-000004000000}">
      <formula1>60</formula1>
    </dataValidation>
    <dataValidation type="date" imeMode="disabled" allowBlank="1" showInputMessage="1" showErrorMessage="1" error="有効な日付を入力してください。" sqref="B18 F5 H5" xr:uid="{00000000-0002-0000-0200-000005000000}">
      <formula1>42736</formula1>
      <formula2>54788</formula2>
    </dataValidation>
    <dataValidation type="textLength" imeMode="disabled" operator="equal" allowBlank="1" showInputMessage="1" showErrorMessage="1" error="8桁の英数字で入力してください。" sqref="C26:C41 C23:C24" xr:uid="{00000000-0002-0000-0200-000006000000}">
      <formula1>8</formula1>
    </dataValidation>
    <dataValidation type="textLength" imeMode="disabled" operator="equal" allowBlank="1" showInputMessage="1" showErrorMessage="1" error="22桁の数字で入力してください。" sqref="B24:B41" xr:uid="{00000000-0002-0000-0200-000007000000}">
      <formula1>22</formula1>
    </dataValidation>
    <dataValidation type="list" allowBlank="1" showInputMessage="1" showErrorMessage="1" error="「追加する」_x000a_「追加しない」_x000a_のいずれかを選択してください。" sqref="F22:F41" xr:uid="{00000000-0002-0000-0200-000008000000}">
      <formula1>"追加する,追加しない"</formula1>
    </dataValidation>
    <dataValidation type="list" allowBlank="1" showInputMessage="1" showErrorMessage="1" error="「電力量・請求情報」_x000a_「電力量のみ」_x000a_のいずれかを選択してください。" sqref="E22:E41" xr:uid="{00000000-0002-0000-0200-000009000000}">
      <formula1>",電力量・請求情報,電力量情報のみ"</formula1>
    </dataValidation>
    <dataValidation type="list" allowBlank="1" showInputMessage="1" showErrorMessage="1" error="「電力量・請求情報」_x000a_「電力量のみ」_x000a_のいずれかを選択してください。" sqref="E48:F48" xr:uid="{00000000-0002-0000-0200-00000A000000}">
      <formula1>"電力量・請求情報,電力量情報のみ"</formula1>
    </dataValidation>
    <dataValidation type="list" allowBlank="1" showInputMessage="1" showErrorMessage="1" error="「希望する」_x000a_「希望しない」_x000a_「既存グループIDを利用」_x000a_のいずれかを選択してください。" sqref="B48" xr:uid="{00000000-0002-0000-0200-00000B000000}">
      <formula1>"希望する,希望しない,既存グループIDを利用"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colBreaks count="1" manualBreakCount="1">
    <brk id="8" max="7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2:J504"/>
  <sheetViews>
    <sheetView view="pageBreakPreview" zoomScale="115" zoomScaleNormal="100" zoomScaleSheetLayoutView="115" workbookViewId="0">
      <selection activeCell="G29" sqref="G29"/>
    </sheetView>
  </sheetViews>
  <sheetFormatPr defaultRowHeight="13.5"/>
  <cols>
    <col min="1" max="1" width="4.5" bestFit="1" customWidth="1"/>
    <col min="2" max="2" width="25" bestFit="1" customWidth="1"/>
    <col min="3" max="3" width="10.875" bestFit="1" customWidth="1"/>
    <col min="4" max="4" width="13.125" bestFit="1" customWidth="1"/>
    <col min="5" max="5" width="16.25" bestFit="1" customWidth="1"/>
    <col min="6" max="6" width="18.5" bestFit="1" customWidth="1"/>
    <col min="7" max="7" width="21.5" bestFit="1" customWidth="1"/>
    <col min="8" max="8" width="14.25" bestFit="1" customWidth="1"/>
    <col min="9" max="9" width="17.25" bestFit="1" customWidth="1"/>
    <col min="10" max="10" width="15.125" bestFit="1" customWidth="1"/>
  </cols>
  <sheetData>
    <row r="2" spans="1:10" ht="27">
      <c r="B2" s="3" t="s">
        <v>93</v>
      </c>
      <c r="C2" s="3" t="s">
        <v>94</v>
      </c>
      <c r="D2" s="3" t="s">
        <v>95</v>
      </c>
      <c r="E2" s="3" t="s">
        <v>96</v>
      </c>
      <c r="F2" s="3" t="s">
        <v>97</v>
      </c>
      <c r="G2" s="5" t="s">
        <v>98</v>
      </c>
      <c r="H2" s="3" t="s">
        <v>99</v>
      </c>
      <c r="I2" s="3" t="s">
        <v>100</v>
      </c>
      <c r="J2" s="3" t="s">
        <v>101</v>
      </c>
    </row>
    <row r="3" spans="1:10">
      <c r="B3" s="4">
        <f>いんふぉ・EnneSmart利用開始申込書!C51</f>
        <v>0</v>
      </c>
      <c r="C3" s="4">
        <f>いんふぉ・EnneSmart利用開始申込書!C52</f>
        <v>0</v>
      </c>
      <c r="D3" s="4">
        <f>いんふぉ・EnneSmart利用開始申込書!C57</f>
        <v>0</v>
      </c>
      <c r="E3" s="4" t="str">
        <f>TRIM(いんふぉ・EnneSmart利用開始申込書!C58)</f>
        <v/>
      </c>
      <c r="F3" s="4" t="str">
        <f>IF(いんふぉ・EnneSmart利用開始申込書!B48="希望する","1",IF(いんふぉ・EnneSmart利用開始申込書!B48="既存グループIDを利用","2","0"))</f>
        <v>0</v>
      </c>
      <c r="G3" s="4"/>
      <c r="H3" s="4" t="str">
        <f>IF(いんふぉ・EnneSmart利用開始申込書!B48="既存グループIDを利用",IF(いんふぉ・EnneSmart利用開始申込書!C48="","",いんふぉ・EnneSmart利用開始申込書!C48),"")</f>
        <v/>
      </c>
      <c r="I3" s="4" t="str">
        <f>IF(いんふぉ・EnneSmart利用開始申込書!B48="希望する",IF(いんふぉ・EnneSmart利用開始申込書!E48="","",IF(いんふぉ・EnneSmart利用開始申込書!E48="電力量・請求情報","1","0")),"")</f>
        <v/>
      </c>
      <c r="J3" s="4" t="str">
        <f>IF(いんふぉ・EnneSmart利用開始申込書!B18="","",TEXT(いんふぉ・EnneSmart利用開始申込書!B18,"yyyymmdd"))</f>
        <v/>
      </c>
    </row>
    <row r="4" spans="1:10">
      <c r="A4" s="3" t="s">
        <v>102</v>
      </c>
      <c r="B4" s="3" t="s">
        <v>103</v>
      </c>
      <c r="C4" s="3" t="s">
        <v>104</v>
      </c>
      <c r="D4" s="3" t="s">
        <v>105</v>
      </c>
      <c r="E4" s="3" t="s">
        <v>100</v>
      </c>
      <c r="F4" s="7"/>
    </row>
    <row r="5" spans="1:10">
      <c r="A5" s="4" t="str">
        <f>IF(LEN(B5&amp;C5)=0,"",1)</f>
        <v/>
      </c>
      <c r="B5" s="4" t="str">
        <f>IF(いんふぉ・EnneSmart利用開始申込書!B22="","",ASC(いんふぉ・EnneSmart利用開始申込書!B22))</f>
        <v/>
      </c>
      <c r="C5" s="4" t="str">
        <f>IF(いんふぉ・EnneSmart利用開始申込書!C22="","",ASC(いんふぉ・EnneSmart利用開始申込書!C22))</f>
        <v/>
      </c>
      <c r="D5" s="4" t="str">
        <f>IF(いんふぉ・EnneSmart利用開始申込書!$B$48="希望しない","",IF(いんふぉ・EnneSmart利用開始申込書!F22="追加する","1",IF(いんふぉ・EnneSmart利用開始申込書!F22="追加しない","0","")))</f>
        <v/>
      </c>
      <c r="E5" s="4" t="str">
        <f>IF(いんふぉ・EnneSmart利用開始申込書!E22="電力量・請求情報","1",IF(いんふぉ・EnneSmart利用開始申込書!E22="電力量情報のみ","0",""))</f>
        <v/>
      </c>
      <c r="F5" s="6"/>
    </row>
    <row r="6" spans="1:10">
      <c r="A6" s="4" t="str">
        <f>IF(LEN(B6&amp;C6)=0,"",A5+1)</f>
        <v/>
      </c>
      <c r="B6" s="4" t="str">
        <f>IF(いんふぉ・EnneSmart利用開始申込書!B23="","",ASC(いんふぉ・EnneSmart利用開始申込書!B23))</f>
        <v/>
      </c>
      <c r="C6" s="4" t="str">
        <f>IF(いんふぉ・EnneSmart利用開始申込書!C23="","",ASC(いんふぉ・EnneSmart利用開始申込書!C23))</f>
        <v/>
      </c>
      <c r="D6" s="4" t="str">
        <f>IF(いんふぉ・EnneSmart利用開始申込書!$B$48="希望しない","",IF(いんふぉ・EnneSmart利用開始申込書!F23="追加する","1",IF(いんふぉ・EnneSmart利用開始申込書!F23="追加しない","0","")))</f>
        <v/>
      </c>
      <c r="E6" s="4" t="str">
        <f>IF(いんふぉ・EnneSmart利用開始申込書!E23="電力量・請求情報","1",IF(いんふぉ・EnneSmart利用開始申込書!E23="電力量情報のみ","0",""))</f>
        <v/>
      </c>
      <c r="F6" s="6"/>
    </row>
    <row r="7" spans="1:10">
      <c r="A7" s="4" t="str">
        <f t="shared" ref="A7:A25" si="0">IF(LEN(B7&amp;C7)=0,"",A6+1)</f>
        <v/>
      </c>
      <c r="B7" s="4" t="str">
        <f>IF(いんふぉ・EnneSmart利用開始申込書!B24="","",ASC(いんふぉ・EnneSmart利用開始申込書!B24))</f>
        <v/>
      </c>
      <c r="C7" s="4" t="str">
        <f>IF(いんふぉ・EnneSmart利用開始申込書!C24="","",ASC(いんふぉ・EnneSmart利用開始申込書!C24))</f>
        <v/>
      </c>
      <c r="D7" s="4" t="str">
        <f>IF(いんふぉ・EnneSmart利用開始申込書!$B$48="希望しない","",IF(いんふぉ・EnneSmart利用開始申込書!F24="追加する","1",IF(いんふぉ・EnneSmart利用開始申込書!F24="追加しない","0","")))</f>
        <v/>
      </c>
      <c r="E7" s="4" t="str">
        <f>IF(いんふぉ・EnneSmart利用開始申込書!E24="電力量・請求情報","1",IF(いんふぉ・EnneSmart利用開始申込書!E24="電力量情報のみ","0",""))</f>
        <v/>
      </c>
      <c r="F7" s="6"/>
    </row>
    <row r="8" spans="1:10">
      <c r="A8" s="4" t="str">
        <f t="shared" si="0"/>
        <v/>
      </c>
      <c r="B8" s="4" t="str">
        <f>IF(いんふぉ・EnneSmart利用開始申込書!B25="","",ASC(いんふぉ・EnneSmart利用開始申込書!B25))</f>
        <v/>
      </c>
      <c r="C8" s="4" t="str">
        <f>IF(いんふぉ・EnneSmart利用開始申込書!C25="","",ASC(いんふぉ・EnneSmart利用開始申込書!C25))</f>
        <v/>
      </c>
      <c r="D8" s="4" t="str">
        <f>IF(いんふぉ・EnneSmart利用開始申込書!$B$48="希望しない","",IF(いんふぉ・EnneSmart利用開始申込書!F25="追加する","1",IF(いんふぉ・EnneSmart利用開始申込書!F25="追加しない","0","")))</f>
        <v/>
      </c>
      <c r="E8" s="4" t="str">
        <f>IF(いんふぉ・EnneSmart利用開始申込書!E25="電力量・請求情報","1",IF(いんふぉ・EnneSmart利用開始申込書!E25="電力量情報のみ","0",""))</f>
        <v/>
      </c>
      <c r="F8" s="6"/>
    </row>
    <row r="9" spans="1:10">
      <c r="A9" s="4" t="str">
        <f t="shared" si="0"/>
        <v/>
      </c>
      <c r="B9" s="4" t="str">
        <f>IF(いんふぉ・EnneSmart利用開始申込書!B26="","",ASC(いんふぉ・EnneSmart利用開始申込書!B26))</f>
        <v/>
      </c>
      <c r="C9" s="4" t="str">
        <f>IF(いんふぉ・EnneSmart利用開始申込書!C26="","",ASC(いんふぉ・EnneSmart利用開始申込書!C26))</f>
        <v/>
      </c>
      <c r="D9" s="4" t="str">
        <f>IF(いんふぉ・EnneSmart利用開始申込書!$B$48="希望しない","",IF(いんふぉ・EnneSmart利用開始申込書!F26="追加する","1",IF(いんふぉ・EnneSmart利用開始申込書!F26="追加しない","0","")))</f>
        <v/>
      </c>
      <c r="E9" s="4" t="str">
        <f>IF(いんふぉ・EnneSmart利用開始申込書!E26="電力量・請求情報","1",IF(いんふぉ・EnneSmart利用開始申込書!E26="電力量情報のみ","0",""))</f>
        <v/>
      </c>
      <c r="F9" s="6"/>
    </row>
    <row r="10" spans="1:10">
      <c r="A10" s="4" t="str">
        <f t="shared" si="0"/>
        <v/>
      </c>
      <c r="B10" s="4" t="str">
        <f>IF(いんふぉ・EnneSmart利用開始申込書!B27="","",ASC(いんふぉ・EnneSmart利用開始申込書!B27))</f>
        <v/>
      </c>
      <c r="C10" s="4" t="str">
        <f>IF(いんふぉ・EnneSmart利用開始申込書!C27="","",ASC(いんふぉ・EnneSmart利用開始申込書!C27))</f>
        <v/>
      </c>
      <c r="D10" s="4" t="str">
        <f>IF(いんふぉ・EnneSmart利用開始申込書!$B$48="希望しない","",IF(いんふぉ・EnneSmart利用開始申込書!F27="追加する","1",IF(いんふぉ・EnneSmart利用開始申込書!F27="追加しない","0","")))</f>
        <v/>
      </c>
      <c r="E10" s="4" t="str">
        <f>IF(いんふぉ・EnneSmart利用開始申込書!E27="電力量・請求情報","1",IF(いんふぉ・EnneSmart利用開始申込書!E27="電力量情報のみ","0",""))</f>
        <v/>
      </c>
      <c r="F10" s="6"/>
    </row>
    <row r="11" spans="1:10">
      <c r="A11" s="4" t="str">
        <f t="shared" si="0"/>
        <v/>
      </c>
      <c r="B11" s="4" t="str">
        <f>IF(いんふぉ・EnneSmart利用開始申込書!B28="","",ASC(いんふぉ・EnneSmart利用開始申込書!B28))</f>
        <v/>
      </c>
      <c r="C11" s="4" t="str">
        <f>IF(いんふぉ・EnneSmart利用開始申込書!C28="","",ASC(いんふぉ・EnneSmart利用開始申込書!C28))</f>
        <v/>
      </c>
      <c r="D11" s="4" t="str">
        <f>IF(いんふぉ・EnneSmart利用開始申込書!$B$48="希望しない","",IF(いんふぉ・EnneSmart利用開始申込書!F28="追加する","1",IF(いんふぉ・EnneSmart利用開始申込書!F28="追加しない","0","")))</f>
        <v/>
      </c>
      <c r="E11" s="4" t="str">
        <f>IF(いんふぉ・EnneSmart利用開始申込書!E28="電力量・請求情報","1",IF(いんふぉ・EnneSmart利用開始申込書!E28="電力量情報のみ","0",""))</f>
        <v/>
      </c>
      <c r="F11" s="6"/>
    </row>
    <row r="12" spans="1:10">
      <c r="A12" s="4" t="str">
        <f t="shared" si="0"/>
        <v/>
      </c>
      <c r="B12" s="4" t="str">
        <f>IF(いんふぉ・EnneSmart利用開始申込書!B29="","",ASC(いんふぉ・EnneSmart利用開始申込書!B29))</f>
        <v/>
      </c>
      <c r="C12" s="4" t="str">
        <f>IF(いんふぉ・EnneSmart利用開始申込書!C29="","",ASC(いんふぉ・EnneSmart利用開始申込書!C29))</f>
        <v/>
      </c>
      <c r="D12" s="4" t="str">
        <f>IF(いんふぉ・EnneSmart利用開始申込書!$B$48="希望しない","",IF(いんふぉ・EnneSmart利用開始申込書!F29="追加する","1",IF(いんふぉ・EnneSmart利用開始申込書!F29="追加しない","0","")))</f>
        <v/>
      </c>
      <c r="E12" s="4" t="str">
        <f>IF(いんふぉ・EnneSmart利用開始申込書!E29="電力量・請求情報","1",IF(いんふぉ・EnneSmart利用開始申込書!E29="電力量情報のみ","0",""))</f>
        <v/>
      </c>
      <c r="F12" s="6"/>
    </row>
    <row r="13" spans="1:10">
      <c r="A13" s="4" t="str">
        <f t="shared" si="0"/>
        <v/>
      </c>
      <c r="B13" s="4" t="str">
        <f>IF(いんふぉ・EnneSmart利用開始申込書!B30="","",ASC(いんふぉ・EnneSmart利用開始申込書!B30))</f>
        <v/>
      </c>
      <c r="C13" s="4" t="str">
        <f>IF(いんふぉ・EnneSmart利用開始申込書!C30="","",ASC(いんふぉ・EnneSmart利用開始申込書!C30))</f>
        <v/>
      </c>
      <c r="D13" s="4" t="str">
        <f>IF(いんふぉ・EnneSmart利用開始申込書!$B$48="希望しない","",IF(いんふぉ・EnneSmart利用開始申込書!F30="追加する","1",IF(いんふぉ・EnneSmart利用開始申込書!F30="追加しない","0","")))</f>
        <v/>
      </c>
      <c r="E13" s="4" t="str">
        <f>IF(いんふぉ・EnneSmart利用開始申込書!E30="電力量・請求情報","1",IF(いんふぉ・EnneSmart利用開始申込書!E30="電力量情報のみ","0",""))</f>
        <v/>
      </c>
      <c r="F13" s="6"/>
    </row>
    <row r="14" spans="1:10">
      <c r="A14" s="4" t="str">
        <f t="shared" si="0"/>
        <v/>
      </c>
      <c r="B14" s="4" t="str">
        <f>IF(いんふぉ・EnneSmart利用開始申込書!B31="","",ASC(いんふぉ・EnneSmart利用開始申込書!B31))</f>
        <v/>
      </c>
      <c r="C14" s="4" t="str">
        <f>IF(いんふぉ・EnneSmart利用開始申込書!C31="","",ASC(いんふぉ・EnneSmart利用開始申込書!C31))</f>
        <v/>
      </c>
      <c r="D14" s="4" t="str">
        <f>IF(いんふぉ・EnneSmart利用開始申込書!$B$48="希望しない","",IF(いんふぉ・EnneSmart利用開始申込書!F31="追加する","1",IF(いんふぉ・EnneSmart利用開始申込書!F31="追加しない","0","")))</f>
        <v/>
      </c>
      <c r="E14" s="4" t="str">
        <f>IF(いんふぉ・EnneSmart利用開始申込書!E31="電力量・請求情報","1",IF(いんふぉ・EnneSmart利用開始申込書!E31="電力量情報のみ","0",""))</f>
        <v/>
      </c>
      <c r="F14" s="6"/>
    </row>
    <row r="15" spans="1:10">
      <c r="A15" s="4" t="str">
        <f t="shared" si="0"/>
        <v/>
      </c>
      <c r="B15" s="4" t="str">
        <f>IF(いんふぉ・EnneSmart利用開始申込書!B32="","",ASC(いんふぉ・EnneSmart利用開始申込書!B32))</f>
        <v/>
      </c>
      <c r="C15" s="4" t="str">
        <f>IF(いんふぉ・EnneSmart利用開始申込書!C32="","",ASC(いんふぉ・EnneSmart利用開始申込書!C32))</f>
        <v/>
      </c>
      <c r="D15" s="4" t="str">
        <f>IF(いんふぉ・EnneSmart利用開始申込書!$B$48="希望しない","",IF(いんふぉ・EnneSmart利用開始申込書!F32="追加する","1",IF(いんふぉ・EnneSmart利用開始申込書!F32="追加しない","0","")))</f>
        <v/>
      </c>
      <c r="E15" s="4" t="str">
        <f>IF(いんふぉ・EnneSmart利用開始申込書!E32="電力量・請求情報","1",IF(いんふぉ・EnneSmart利用開始申込書!E32="電力量情報のみ","0",""))</f>
        <v/>
      </c>
      <c r="F15" s="6"/>
    </row>
    <row r="16" spans="1:10">
      <c r="A16" s="4" t="str">
        <f t="shared" si="0"/>
        <v/>
      </c>
      <c r="B16" s="4" t="str">
        <f>IF(いんふぉ・EnneSmart利用開始申込書!B33="","",ASC(いんふぉ・EnneSmart利用開始申込書!B33))</f>
        <v/>
      </c>
      <c r="C16" s="4" t="str">
        <f>IF(いんふぉ・EnneSmart利用開始申込書!C33="","",ASC(いんふぉ・EnneSmart利用開始申込書!C33))</f>
        <v/>
      </c>
      <c r="D16" s="4" t="str">
        <f>IF(いんふぉ・EnneSmart利用開始申込書!$B$48="希望しない","",IF(いんふぉ・EnneSmart利用開始申込書!F33="追加する","1",IF(いんふぉ・EnneSmart利用開始申込書!F33="追加しない","0","")))</f>
        <v/>
      </c>
      <c r="E16" s="4" t="str">
        <f>IF(いんふぉ・EnneSmart利用開始申込書!E33="電力量・請求情報","1",IF(いんふぉ・EnneSmart利用開始申込書!E33="電力量情報のみ","0",""))</f>
        <v/>
      </c>
      <c r="F16" s="6"/>
    </row>
    <row r="17" spans="1:6">
      <c r="A17" s="4" t="str">
        <f t="shared" si="0"/>
        <v/>
      </c>
      <c r="B17" s="4" t="str">
        <f>IF(いんふぉ・EnneSmart利用開始申込書!B34="","",ASC(いんふぉ・EnneSmart利用開始申込書!B34))</f>
        <v/>
      </c>
      <c r="C17" s="4" t="str">
        <f>IF(いんふぉ・EnneSmart利用開始申込書!C34="","",ASC(いんふぉ・EnneSmart利用開始申込書!C34))</f>
        <v/>
      </c>
      <c r="D17" s="4" t="str">
        <f>IF(いんふぉ・EnneSmart利用開始申込書!$B$48="希望しない","",IF(いんふぉ・EnneSmart利用開始申込書!F34="追加する","1",IF(いんふぉ・EnneSmart利用開始申込書!F34="追加しない","0","")))</f>
        <v/>
      </c>
      <c r="E17" s="4" t="str">
        <f>IF(いんふぉ・EnneSmart利用開始申込書!E34="電力量・請求情報","1",IF(いんふぉ・EnneSmart利用開始申込書!E34="電力量情報のみ","0",""))</f>
        <v/>
      </c>
      <c r="F17" s="6"/>
    </row>
    <row r="18" spans="1:6">
      <c r="A18" s="4" t="str">
        <f t="shared" si="0"/>
        <v/>
      </c>
      <c r="B18" s="4" t="str">
        <f>IF(いんふぉ・EnneSmart利用開始申込書!B35="","",ASC(いんふぉ・EnneSmart利用開始申込書!B35))</f>
        <v/>
      </c>
      <c r="C18" s="4" t="str">
        <f>IF(いんふぉ・EnneSmart利用開始申込書!C35="","",ASC(いんふぉ・EnneSmart利用開始申込書!C35))</f>
        <v/>
      </c>
      <c r="D18" s="4" t="str">
        <f>IF(いんふぉ・EnneSmart利用開始申込書!$B$48="希望しない","",IF(いんふぉ・EnneSmart利用開始申込書!F35="追加する","1",IF(いんふぉ・EnneSmart利用開始申込書!F35="追加しない","0","")))</f>
        <v/>
      </c>
      <c r="E18" s="4" t="str">
        <f>IF(いんふぉ・EnneSmart利用開始申込書!E35="電力量・請求情報","1",IF(いんふぉ・EnneSmart利用開始申込書!E35="電力量情報のみ","0",""))</f>
        <v/>
      </c>
      <c r="F18" s="6"/>
    </row>
    <row r="19" spans="1:6">
      <c r="A19" s="4" t="str">
        <f t="shared" si="0"/>
        <v/>
      </c>
      <c r="B19" s="4" t="str">
        <f>IF(いんふぉ・EnneSmart利用開始申込書!B36="","",ASC(いんふぉ・EnneSmart利用開始申込書!B36))</f>
        <v/>
      </c>
      <c r="C19" s="4" t="str">
        <f>IF(いんふぉ・EnneSmart利用開始申込書!C36="","",ASC(いんふぉ・EnneSmart利用開始申込書!C36))</f>
        <v/>
      </c>
      <c r="D19" s="4" t="str">
        <f>IF(いんふぉ・EnneSmart利用開始申込書!$B$48="希望しない","",IF(いんふぉ・EnneSmart利用開始申込書!F36="追加する","1",IF(いんふぉ・EnneSmart利用開始申込書!F36="追加しない","0","")))</f>
        <v/>
      </c>
      <c r="E19" s="4" t="str">
        <f>IF(いんふぉ・EnneSmart利用開始申込書!E36="電力量・請求情報","1",IF(いんふぉ・EnneSmart利用開始申込書!E36="電力量情報のみ","0",""))</f>
        <v/>
      </c>
      <c r="F19" s="6"/>
    </row>
    <row r="20" spans="1:6">
      <c r="A20" s="4" t="str">
        <f t="shared" si="0"/>
        <v/>
      </c>
      <c r="B20" s="4" t="str">
        <f>IF(いんふぉ・EnneSmart利用開始申込書!B37="","",ASC(いんふぉ・EnneSmart利用開始申込書!B37))</f>
        <v/>
      </c>
      <c r="C20" s="4" t="str">
        <f>IF(いんふぉ・EnneSmart利用開始申込書!C37="","",ASC(いんふぉ・EnneSmart利用開始申込書!C37))</f>
        <v/>
      </c>
      <c r="D20" s="4" t="str">
        <f>IF(いんふぉ・EnneSmart利用開始申込書!$B$48="希望しない","",IF(いんふぉ・EnneSmart利用開始申込書!F37="追加する","1",IF(いんふぉ・EnneSmart利用開始申込書!F37="追加しない","0","")))</f>
        <v/>
      </c>
      <c r="E20" s="4" t="str">
        <f>IF(いんふぉ・EnneSmart利用開始申込書!E37="電力量・請求情報","1",IF(いんふぉ・EnneSmart利用開始申込書!E37="電力量情報のみ","0",""))</f>
        <v/>
      </c>
      <c r="F20" s="6"/>
    </row>
    <row r="21" spans="1:6">
      <c r="A21" s="4" t="str">
        <f t="shared" si="0"/>
        <v/>
      </c>
      <c r="B21" s="4" t="str">
        <f>IF(いんふぉ・EnneSmart利用開始申込書!B38="","",ASC(いんふぉ・EnneSmart利用開始申込書!B38))</f>
        <v/>
      </c>
      <c r="C21" s="4" t="str">
        <f>IF(いんふぉ・EnneSmart利用開始申込書!C38="","",ASC(いんふぉ・EnneSmart利用開始申込書!C38))</f>
        <v/>
      </c>
      <c r="D21" s="4" t="str">
        <f>IF(いんふぉ・EnneSmart利用開始申込書!$B$48="希望しない","",IF(いんふぉ・EnneSmart利用開始申込書!F38="追加する","1",IF(いんふぉ・EnneSmart利用開始申込書!F38="追加しない","0","")))</f>
        <v/>
      </c>
      <c r="E21" s="4" t="str">
        <f>IF(いんふぉ・EnneSmart利用開始申込書!E38="電力量・請求情報","1",IF(いんふぉ・EnneSmart利用開始申込書!E38="電力量情報のみ","0",""))</f>
        <v/>
      </c>
      <c r="F21" s="6"/>
    </row>
    <row r="22" spans="1:6">
      <c r="A22" s="4" t="str">
        <f t="shared" si="0"/>
        <v/>
      </c>
      <c r="B22" s="4" t="str">
        <f>IF(いんふぉ・EnneSmart利用開始申込書!B39="","",ASC(いんふぉ・EnneSmart利用開始申込書!B39))</f>
        <v/>
      </c>
      <c r="C22" s="4" t="str">
        <f>IF(いんふぉ・EnneSmart利用開始申込書!C39="","",ASC(いんふぉ・EnneSmart利用開始申込書!C39))</f>
        <v/>
      </c>
      <c r="D22" s="4" t="str">
        <f>IF(いんふぉ・EnneSmart利用開始申込書!$B$48="希望しない","",IF(いんふぉ・EnneSmart利用開始申込書!F39="追加する","1",IF(いんふぉ・EnneSmart利用開始申込書!F39="追加しない","0","")))</f>
        <v/>
      </c>
      <c r="E22" s="4" t="str">
        <f>IF(いんふぉ・EnneSmart利用開始申込書!E39="電力量・請求情報","1",IF(いんふぉ・EnneSmart利用開始申込書!E39="電力量情報のみ","0",""))</f>
        <v/>
      </c>
      <c r="F22" s="6"/>
    </row>
    <row r="23" spans="1:6">
      <c r="A23" s="4" t="str">
        <f t="shared" si="0"/>
        <v/>
      </c>
      <c r="B23" s="4" t="str">
        <f>IF(いんふぉ・EnneSmart利用開始申込書!B40="","",ASC(いんふぉ・EnneSmart利用開始申込書!B40))</f>
        <v/>
      </c>
      <c r="C23" s="4" t="str">
        <f>IF(いんふぉ・EnneSmart利用開始申込書!C40="","",ASC(いんふぉ・EnneSmart利用開始申込書!C40))</f>
        <v/>
      </c>
      <c r="D23" s="4" t="str">
        <f>IF(いんふぉ・EnneSmart利用開始申込書!$B$48="希望しない","",IF(いんふぉ・EnneSmart利用開始申込書!F40="追加する","1",IF(いんふぉ・EnneSmart利用開始申込書!F40="追加しない","0","")))</f>
        <v/>
      </c>
      <c r="E23" s="4" t="str">
        <f>IF(いんふぉ・EnneSmart利用開始申込書!E40="電力量・請求情報","1",IF(いんふぉ・EnneSmart利用開始申込書!E40="電力量情報のみ","0",""))</f>
        <v/>
      </c>
      <c r="F23" s="6"/>
    </row>
    <row r="24" spans="1:6">
      <c r="A24" s="4" t="str">
        <f t="shared" si="0"/>
        <v/>
      </c>
      <c r="B24" s="4" t="str">
        <f>IF(いんふぉ・EnneSmart利用開始申込書!B41="","",ASC(いんふぉ・EnneSmart利用開始申込書!B41))</f>
        <v/>
      </c>
      <c r="C24" s="4" t="str">
        <f>IF(いんふぉ・EnneSmart利用開始申込書!C41="","",ASC(いんふぉ・EnneSmart利用開始申込書!C41))</f>
        <v/>
      </c>
      <c r="D24" s="4" t="str">
        <f>IF(いんふぉ・EnneSmart利用開始申込書!$B$48="希望しない","",IF(いんふぉ・EnneSmart利用開始申込書!F41="追加する","1",IF(いんふぉ・EnneSmart利用開始申込書!F41="追加しない","0","")))</f>
        <v/>
      </c>
      <c r="E24" s="4" t="str">
        <f>IF(いんふぉ・EnneSmart利用開始申込書!E41="電力量・請求情報","1",IF(いんふぉ・EnneSmart利用開始申込書!E41="電力量情報のみ","0",""))</f>
        <v/>
      </c>
      <c r="F24" s="6"/>
    </row>
    <row r="25" spans="1:6">
      <c r="A25" s="4" t="str">
        <f t="shared" si="0"/>
        <v/>
      </c>
      <c r="B25" s="4" t="str">
        <f>IF('20施設以上'!B4="","",ASC('20施設以上'!B4))</f>
        <v/>
      </c>
      <c r="C25" s="4" t="str">
        <f>IF('20施設以上'!C4="","",ASC('20施設以上'!C4))</f>
        <v/>
      </c>
      <c r="D25" s="4" t="str">
        <f>IF(いんふぉ・EnneSmart利用開始申込書!$B$48="希望しない","",IF('20施設以上'!F4="追加する","1",IF('20施設以上'!F4="追加しない","0","")))</f>
        <v/>
      </c>
      <c r="E25" s="4" t="str">
        <f>IF('20施設以上'!E4="電力量・請求情報","1",IF('20施設以上'!E4="電力量情報のみ","0",""))</f>
        <v/>
      </c>
      <c r="F25" s="6"/>
    </row>
    <row r="26" spans="1:6">
      <c r="A26" s="4" t="str">
        <f t="shared" ref="A26:A89" si="1">IF(LEN(B26&amp;C26)=0,"",A25+1)</f>
        <v/>
      </c>
      <c r="B26" s="4" t="str">
        <f>IF('20施設以上'!B5="","",ASC('20施設以上'!B5))</f>
        <v/>
      </c>
      <c r="C26" s="4" t="str">
        <f>IF('20施設以上'!C5="","",ASC('20施設以上'!C5))</f>
        <v/>
      </c>
      <c r="D26" s="4" t="str">
        <f>IF(いんふぉ・EnneSmart利用開始申込書!$B$48="希望しない","",IF('20施設以上'!F5="追加する","1",IF('20施設以上'!F5="追加しない","0","")))</f>
        <v/>
      </c>
      <c r="E26" s="4" t="str">
        <f>IF('20施設以上'!E5="電力量・請求情報","1",IF('20施設以上'!E5="電力量情報のみ","0",""))</f>
        <v/>
      </c>
      <c r="F26" s="6"/>
    </row>
    <row r="27" spans="1:6">
      <c r="A27" s="4" t="str">
        <f t="shared" si="1"/>
        <v/>
      </c>
      <c r="B27" s="4" t="str">
        <f>IF('20施設以上'!B6="","",ASC('20施設以上'!B6))</f>
        <v/>
      </c>
      <c r="C27" s="4" t="str">
        <f>IF('20施設以上'!C6="","",ASC('20施設以上'!C6))</f>
        <v/>
      </c>
      <c r="D27" s="4" t="str">
        <f>IF(いんふぉ・EnneSmart利用開始申込書!$B$48="希望しない","",IF('20施設以上'!F6="追加する","1",IF('20施設以上'!F6="追加しない","0","")))</f>
        <v/>
      </c>
      <c r="E27" s="4" t="str">
        <f>IF('20施設以上'!E6="電力量・請求情報","1",IF('20施設以上'!E6="電力量情報のみ","0",""))</f>
        <v/>
      </c>
      <c r="F27" s="6"/>
    </row>
    <row r="28" spans="1:6">
      <c r="A28" s="4" t="str">
        <f t="shared" si="1"/>
        <v/>
      </c>
      <c r="B28" s="4" t="str">
        <f>IF('20施設以上'!B7="","",ASC('20施設以上'!B7))</f>
        <v/>
      </c>
      <c r="C28" s="4" t="str">
        <f>IF('20施設以上'!C7="","",ASC('20施設以上'!C7))</f>
        <v/>
      </c>
      <c r="D28" s="4" t="str">
        <f>IF(いんふぉ・EnneSmart利用開始申込書!$B$48="希望しない","",IF('20施設以上'!F7="追加する","1",IF('20施設以上'!F7="追加しない","0","")))</f>
        <v/>
      </c>
      <c r="E28" s="4" t="str">
        <f>IF('20施設以上'!E7="電力量・請求情報","1",IF('20施設以上'!E7="電力量情報のみ","0",""))</f>
        <v/>
      </c>
      <c r="F28" s="6"/>
    </row>
    <row r="29" spans="1:6">
      <c r="A29" s="4" t="str">
        <f t="shared" si="1"/>
        <v/>
      </c>
      <c r="B29" s="4" t="str">
        <f>IF('20施設以上'!B8="","",ASC('20施設以上'!B8))</f>
        <v/>
      </c>
      <c r="C29" s="4" t="str">
        <f>IF('20施設以上'!C8="","",ASC('20施設以上'!C8))</f>
        <v/>
      </c>
      <c r="D29" s="4" t="str">
        <f>IF(いんふぉ・EnneSmart利用開始申込書!$B$48="希望しない","",IF('20施設以上'!F8="追加する","1",IF('20施設以上'!F8="追加しない","0","")))</f>
        <v/>
      </c>
      <c r="E29" s="4" t="str">
        <f>IF('20施設以上'!E8="電力量・請求情報","1",IF('20施設以上'!E8="電力量情報のみ","0",""))</f>
        <v/>
      </c>
      <c r="F29" s="6"/>
    </row>
    <row r="30" spans="1:6">
      <c r="A30" s="4" t="str">
        <f t="shared" si="1"/>
        <v/>
      </c>
      <c r="B30" s="4" t="str">
        <f>IF('20施設以上'!B9="","",ASC('20施設以上'!B9))</f>
        <v/>
      </c>
      <c r="C30" s="4" t="str">
        <f>IF('20施設以上'!C9="","",ASC('20施設以上'!C9))</f>
        <v/>
      </c>
      <c r="D30" s="4" t="str">
        <f>IF(いんふぉ・EnneSmart利用開始申込書!$B$48="希望しない","",IF('20施設以上'!F9="追加する","1",IF('20施設以上'!F9="追加しない","0","")))</f>
        <v/>
      </c>
      <c r="E30" s="4" t="str">
        <f>IF('20施設以上'!E9="電力量・請求情報","1",IF('20施設以上'!E9="電力量情報のみ","0",""))</f>
        <v/>
      </c>
      <c r="F30" s="6"/>
    </row>
    <row r="31" spans="1:6">
      <c r="A31" s="4" t="str">
        <f t="shared" si="1"/>
        <v/>
      </c>
      <c r="B31" s="4" t="str">
        <f>IF('20施設以上'!B10="","",ASC('20施設以上'!B10))</f>
        <v/>
      </c>
      <c r="C31" s="4" t="str">
        <f>IF('20施設以上'!C10="","",ASC('20施設以上'!C10))</f>
        <v/>
      </c>
      <c r="D31" s="4" t="str">
        <f>IF(いんふぉ・EnneSmart利用開始申込書!$B$48="希望しない","",IF('20施設以上'!F10="追加する","1",IF('20施設以上'!F10="追加しない","0","")))</f>
        <v/>
      </c>
      <c r="E31" s="4" t="str">
        <f>IF('20施設以上'!E10="電力量・請求情報","1",IF('20施設以上'!E10="電力量情報のみ","0",""))</f>
        <v/>
      </c>
      <c r="F31" s="6"/>
    </row>
    <row r="32" spans="1:6">
      <c r="A32" s="4" t="str">
        <f t="shared" si="1"/>
        <v/>
      </c>
      <c r="B32" s="4" t="str">
        <f>IF('20施設以上'!B11="","",ASC('20施設以上'!B11))</f>
        <v/>
      </c>
      <c r="C32" s="4" t="str">
        <f>IF('20施設以上'!C11="","",ASC('20施設以上'!C11))</f>
        <v/>
      </c>
      <c r="D32" s="4" t="str">
        <f>IF(いんふぉ・EnneSmart利用開始申込書!$B$48="希望しない","",IF('20施設以上'!F11="追加する","1",IF('20施設以上'!F11="追加しない","0","")))</f>
        <v/>
      </c>
      <c r="E32" s="4" t="str">
        <f>IF('20施設以上'!E11="電力量・請求情報","1",IF('20施設以上'!E11="電力量情報のみ","0",""))</f>
        <v/>
      </c>
      <c r="F32" s="6"/>
    </row>
    <row r="33" spans="1:6">
      <c r="A33" s="4" t="str">
        <f t="shared" si="1"/>
        <v/>
      </c>
      <c r="B33" s="4" t="str">
        <f>IF('20施設以上'!B12="","",ASC('20施設以上'!B12))</f>
        <v/>
      </c>
      <c r="C33" s="4" t="str">
        <f>IF('20施設以上'!C12="","",ASC('20施設以上'!C12))</f>
        <v/>
      </c>
      <c r="D33" s="4" t="str">
        <f>IF(いんふぉ・EnneSmart利用開始申込書!$B$48="希望しない","",IF('20施設以上'!F12="追加する","1",IF('20施設以上'!F12="追加しない","0","")))</f>
        <v/>
      </c>
      <c r="E33" s="4" t="str">
        <f>IF('20施設以上'!E12="電力量・請求情報","1",IF('20施設以上'!E12="電力量情報のみ","0",""))</f>
        <v/>
      </c>
      <c r="F33" s="6"/>
    </row>
    <row r="34" spans="1:6">
      <c r="A34" s="4" t="str">
        <f t="shared" si="1"/>
        <v/>
      </c>
      <c r="B34" s="4" t="str">
        <f>IF('20施設以上'!B13="","",ASC('20施設以上'!B13))</f>
        <v/>
      </c>
      <c r="C34" s="4" t="str">
        <f>IF('20施設以上'!C13="","",ASC('20施設以上'!C13))</f>
        <v/>
      </c>
      <c r="D34" s="4" t="str">
        <f>IF(いんふぉ・EnneSmart利用開始申込書!$B$48="希望しない","",IF('20施設以上'!F13="追加する","1",IF('20施設以上'!F13="追加しない","0","")))</f>
        <v/>
      </c>
      <c r="E34" s="4" t="str">
        <f>IF('20施設以上'!E13="電力量・請求情報","1",IF('20施設以上'!E13="電力量情報のみ","0",""))</f>
        <v/>
      </c>
      <c r="F34" s="6"/>
    </row>
    <row r="35" spans="1:6">
      <c r="A35" s="4" t="str">
        <f t="shared" si="1"/>
        <v/>
      </c>
      <c r="B35" s="4" t="str">
        <f>IF('20施設以上'!B14="","",ASC('20施設以上'!B14))</f>
        <v/>
      </c>
      <c r="C35" s="4" t="str">
        <f>IF('20施設以上'!C14="","",ASC('20施設以上'!C14))</f>
        <v/>
      </c>
      <c r="D35" s="4" t="str">
        <f>IF(いんふぉ・EnneSmart利用開始申込書!$B$48="希望しない","",IF('20施設以上'!F14="追加する","1",IF('20施設以上'!F14="追加しない","0","")))</f>
        <v/>
      </c>
      <c r="E35" s="4" t="str">
        <f>IF('20施設以上'!E14="電力量・請求情報","1",IF('20施設以上'!E14="電力量情報のみ","0",""))</f>
        <v/>
      </c>
      <c r="F35" s="6"/>
    </row>
    <row r="36" spans="1:6">
      <c r="A36" s="4" t="str">
        <f t="shared" si="1"/>
        <v/>
      </c>
      <c r="B36" s="4" t="str">
        <f>IF('20施設以上'!B15="","",ASC('20施設以上'!B15))</f>
        <v/>
      </c>
      <c r="C36" s="4" t="str">
        <f>IF('20施設以上'!C15="","",ASC('20施設以上'!C15))</f>
        <v/>
      </c>
      <c r="D36" s="4" t="str">
        <f>IF(いんふぉ・EnneSmart利用開始申込書!$B$48="希望しない","",IF('20施設以上'!F15="追加する","1",IF('20施設以上'!F15="追加しない","0","")))</f>
        <v/>
      </c>
      <c r="E36" s="4" t="str">
        <f>IF('20施設以上'!E15="電力量・請求情報","1",IF('20施設以上'!E15="電力量情報のみ","0",""))</f>
        <v/>
      </c>
      <c r="F36" s="6"/>
    </row>
    <row r="37" spans="1:6">
      <c r="A37" s="4" t="str">
        <f t="shared" si="1"/>
        <v/>
      </c>
      <c r="B37" s="4" t="str">
        <f>IF('20施設以上'!B16="","",ASC('20施設以上'!B16))</f>
        <v/>
      </c>
      <c r="C37" s="4" t="str">
        <f>IF('20施設以上'!C16="","",ASC('20施設以上'!C16))</f>
        <v/>
      </c>
      <c r="D37" s="4" t="str">
        <f>IF(いんふぉ・EnneSmart利用開始申込書!$B$48="希望しない","",IF('20施設以上'!F16="追加する","1",IF('20施設以上'!F16="追加しない","0","")))</f>
        <v/>
      </c>
      <c r="E37" s="4" t="str">
        <f>IF('20施設以上'!E16="電力量・請求情報","1",IF('20施設以上'!E16="電力量情報のみ","0",""))</f>
        <v/>
      </c>
      <c r="F37" s="6"/>
    </row>
    <row r="38" spans="1:6">
      <c r="A38" s="4" t="str">
        <f t="shared" si="1"/>
        <v/>
      </c>
      <c r="B38" s="4" t="str">
        <f>IF('20施設以上'!B17="","",ASC('20施設以上'!B17))</f>
        <v/>
      </c>
      <c r="C38" s="4" t="str">
        <f>IF('20施設以上'!C17="","",ASC('20施設以上'!C17))</f>
        <v/>
      </c>
      <c r="D38" s="4" t="str">
        <f>IF(いんふぉ・EnneSmart利用開始申込書!$B$48="希望しない","",IF('20施設以上'!F17="追加する","1",IF('20施設以上'!F17="追加しない","0","")))</f>
        <v/>
      </c>
      <c r="E38" s="4" t="str">
        <f>IF('20施設以上'!E17="電力量・請求情報","1",IF('20施設以上'!E17="電力量情報のみ","0",""))</f>
        <v/>
      </c>
      <c r="F38" s="6"/>
    </row>
    <row r="39" spans="1:6">
      <c r="A39" s="4" t="str">
        <f t="shared" si="1"/>
        <v/>
      </c>
      <c r="B39" s="4" t="str">
        <f>IF('20施設以上'!B18="","",ASC('20施設以上'!B18))</f>
        <v/>
      </c>
      <c r="C39" s="4" t="str">
        <f>IF('20施設以上'!C18="","",ASC('20施設以上'!C18))</f>
        <v/>
      </c>
      <c r="D39" s="4" t="str">
        <f>IF(いんふぉ・EnneSmart利用開始申込書!$B$48="希望しない","",IF('20施設以上'!F18="追加する","1",IF('20施設以上'!F18="追加しない","0","")))</f>
        <v/>
      </c>
      <c r="E39" s="4" t="str">
        <f>IF('20施設以上'!E18="電力量・請求情報","1",IF('20施設以上'!E18="電力量情報のみ","0",""))</f>
        <v/>
      </c>
      <c r="F39" s="6"/>
    </row>
    <row r="40" spans="1:6">
      <c r="A40" s="4" t="str">
        <f t="shared" si="1"/>
        <v/>
      </c>
      <c r="B40" s="4" t="str">
        <f>IF('20施設以上'!B19="","",ASC('20施設以上'!B19))</f>
        <v/>
      </c>
      <c r="C40" s="4" t="str">
        <f>IF('20施設以上'!C19="","",ASC('20施設以上'!C19))</f>
        <v/>
      </c>
      <c r="D40" s="4" t="str">
        <f>IF(いんふぉ・EnneSmart利用開始申込書!$B$48="希望しない","",IF('20施設以上'!F19="追加する","1",IF('20施設以上'!F19="追加しない","0","")))</f>
        <v/>
      </c>
      <c r="E40" s="4" t="str">
        <f>IF('20施設以上'!E19="電力量・請求情報","1",IF('20施設以上'!E19="電力量情報のみ","0",""))</f>
        <v/>
      </c>
      <c r="F40" s="6"/>
    </row>
    <row r="41" spans="1:6">
      <c r="A41" s="4" t="str">
        <f t="shared" si="1"/>
        <v/>
      </c>
      <c r="B41" s="4" t="str">
        <f>IF('20施設以上'!B20="","",ASC('20施設以上'!B20))</f>
        <v/>
      </c>
      <c r="C41" s="4" t="str">
        <f>IF('20施設以上'!C20="","",ASC('20施設以上'!C20))</f>
        <v/>
      </c>
      <c r="D41" s="4" t="str">
        <f>IF(いんふぉ・EnneSmart利用開始申込書!$B$48="希望しない","",IF('20施設以上'!F20="追加する","1",IF('20施設以上'!F20="追加しない","0","")))</f>
        <v/>
      </c>
      <c r="E41" s="4" t="str">
        <f>IF('20施設以上'!E20="電力量・請求情報","1",IF('20施設以上'!E20="電力量情報のみ","0",""))</f>
        <v/>
      </c>
      <c r="F41" s="6"/>
    </row>
    <row r="42" spans="1:6">
      <c r="A42" s="4" t="str">
        <f t="shared" si="1"/>
        <v/>
      </c>
      <c r="B42" s="4" t="str">
        <f>IF('20施設以上'!B21="","",ASC('20施設以上'!B21))</f>
        <v/>
      </c>
      <c r="C42" s="4" t="str">
        <f>IF('20施設以上'!C21="","",ASC('20施設以上'!C21))</f>
        <v/>
      </c>
      <c r="D42" s="4" t="str">
        <f>IF(いんふぉ・EnneSmart利用開始申込書!$B$48="希望しない","",IF('20施設以上'!F21="追加する","1",IF('20施設以上'!F21="追加しない","0","")))</f>
        <v/>
      </c>
      <c r="E42" s="4" t="str">
        <f>IF('20施設以上'!E21="電力量・請求情報","1",IF('20施設以上'!E21="電力量情報のみ","0",""))</f>
        <v/>
      </c>
      <c r="F42" s="6"/>
    </row>
    <row r="43" spans="1:6">
      <c r="A43" s="4" t="str">
        <f t="shared" si="1"/>
        <v/>
      </c>
      <c r="B43" s="4" t="str">
        <f>IF('20施設以上'!B22="","",ASC('20施設以上'!B22))</f>
        <v/>
      </c>
      <c r="C43" s="4" t="str">
        <f>IF('20施設以上'!C22="","",ASC('20施設以上'!C22))</f>
        <v/>
      </c>
      <c r="D43" s="4" t="str">
        <f>IF(いんふぉ・EnneSmart利用開始申込書!$B$48="希望しない","",IF('20施設以上'!F22="追加する","1",IF('20施設以上'!F22="追加しない","0","")))</f>
        <v/>
      </c>
      <c r="E43" s="4" t="str">
        <f>IF('20施設以上'!E22="電力量・請求情報","1",IF('20施設以上'!E22="電力量情報のみ","0",""))</f>
        <v/>
      </c>
      <c r="F43" s="6"/>
    </row>
    <row r="44" spans="1:6">
      <c r="A44" s="4" t="str">
        <f t="shared" si="1"/>
        <v/>
      </c>
      <c r="B44" s="4" t="str">
        <f>IF('20施設以上'!B23="","",ASC('20施設以上'!B23))</f>
        <v/>
      </c>
      <c r="C44" s="4" t="str">
        <f>IF('20施設以上'!C23="","",ASC('20施設以上'!C23))</f>
        <v/>
      </c>
      <c r="D44" s="4" t="str">
        <f>IF(いんふぉ・EnneSmart利用開始申込書!$B$48="希望しない","",IF('20施設以上'!F23="追加する","1",IF('20施設以上'!F23="追加しない","0","")))</f>
        <v/>
      </c>
      <c r="E44" s="4" t="str">
        <f>IF('20施設以上'!E23="電力量・請求情報","1",IF('20施設以上'!E23="電力量情報のみ","0",""))</f>
        <v/>
      </c>
      <c r="F44" s="6"/>
    </row>
    <row r="45" spans="1:6">
      <c r="A45" s="4" t="str">
        <f t="shared" si="1"/>
        <v/>
      </c>
      <c r="B45" s="4" t="str">
        <f>IF('20施設以上'!B24="","",ASC('20施設以上'!B24))</f>
        <v/>
      </c>
      <c r="C45" s="4" t="str">
        <f>IF('20施設以上'!C24="","",ASC('20施設以上'!C24))</f>
        <v/>
      </c>
      <c r="D45" s="4" t="str">
        <f>IF(いんふぉ・EnneSmart利用開始申込書!$B$48="希望しない","",IF('20施設以上'!F24="追加する","1",IF('20施設以上'!F24="追加しない","0","")))</f>
        <v/>
      </c>
      <c r="E45" s="4" t="str">
        <f>IF('20施設以上'!E24="電力量・請求情報","1",IF('20施設以上'!E24="電力量情報のみ","0",""))</f>
        <v/>
      </c>
      <c r="F45" s="6"/>
    </row>
    <row r="46" spans="1:6">
      <c r="A46" s="4" t="str">
        <f t="shared" si="1"/>
        <v/>
      </c>
      <c r="B46" s="4" t="str">
        <f>IF('20施設以上'!B25="","",ASC('20施設以上'!B25))</f>
        <v/>
      </c>
      <c r="C46" s="4" t="str">
        <f>IF('20施設以上'!C25="","",ASC('20施設以上'!C25))</f>
        <v/>
      </c>
      <c r="D46" s="4" t="str">
        <f>IF(いんふぉ・EnneSmart利用開始申込書!$B$48="希望しない","",IF('20施設以上'!F25="追加する","1",IF('20施設以上'!F25="追加しない","0","")))</f>
        <v/>
      </c>
      <c r="E46" s="4" t="str">
        <f>IF('20施設以上'!E25="電力量・請求情報","1",IF('20施設以上'!E25="電力量情報のみ","0",""))</f>
        <v/>
      </c>
      <c r="F46" s="6"/>
    </row>
    <row r="47" spans="1:6">
      <c r="A47" s="4" t="str">
        <f t="shared" si="1"/>
        <v/>
      </c>
      <c r="B47" s="4" t="str">
        <f>IF('20施設以上'!B26="","",ASC('20施設以上'!B26))</f>
        <v/>
      </c>
      <c r="C47" s="4" t="str">
        <f>IF('20施設以上'!C26="","",ASC('20施設以上'!C26))</f>
        <v/>
      </c>
      <c r="D47" s="4" t="str">
        <f>IF(いんふぉ・EnneSmart利用開始申込書!$B$48="希望しない","",IF('20施設以上'!F26="追加する","1",IF('20施設以上'!F26="追加しない","0","")))</f>
        <v/>
      </c>
      <c r="E47" s="4" t="str">
        <f>IF('20施設以上'!E26="電力量・請求情報","1",IF('20施設以上'!E26="電力量情報のみ","0",""))</f>
        <v/>
      </c>
      <c r="F47" s="6"/>
    </row>
    <row r="48" spans="1:6">
      <c r="A48" s="4" t="str">
        <f t="shared" si="1"/>
        <v/>
      </c>
      <c r="B48" s="4" t="str">
        <f>IF('20施設以上'!B27="","",ASC('20施設以上'!B27))</f>
        <v/>
      </c>
      <c r="C48" s="4" t="str">
        <f>IF('20施設以上'!C27="","",ASC('20施設以上'!C27))</f>
        <v/>
      </c>
      <c r="D48" s="4" t="str">
        <f>IF(いんふぉ・EnneSmart利用開始申込書!$B$48="希望しない","",IF('20施設以上'!F27="追加する","1",IF('20施設以上'!F27="追加しない","0","")))</f>
        <v/>
      </c>
      <c r="E48" s="4" t="str">
        <f>IF('20施設以上'!E27="電力量・請求情報","1",IF('20施設以上'!E27="電力量情報のみ","0",""))</f>
        <v/>
      </c>
      <c r="F48" s="6"/>
    </row>
    <row r="49" spans="1:6">
      <c r="A49" s="4" t="str">
        <f t="shared" si="1"/>
        <v/>
      </c>
      <c r="B49" s="4" t="str">
        <f>IF('20施設以上'!B28="","",ASC('20施設以上'!B28))</f>
        <v/>
      </c>
      <c r="C49" s="4" t="str">
        <f>IF('20施設以上'!C28="","",ASC('20施設以上'!C28))</f>
        <v/>
      </c>
      <c r="D49" s="4" t="str">
        <f>IF(いんふぉ・EnneSmart利用開始申込書!$B$48="希望しない","",IF('20施設以上'!F28="追加する","1",IF('20施設以上'!F28="追加しない","0","")))</f>
        <v/>
      </c>
      <c r="E49" s="4" t="str">
        <f>IF('20施設以上'!E28="電力量・請求情報","1",IF('20施設以上'!E28="電力量情報のみ","0",""))</f>
        <v/>
      </c>
      <c r="F49" s="6"/>
    </row>
    <row r="50" spans="1:6">
      <c r="A50" s="4" t="str">
        <f t="shared" si="1"/>
        <v/>
      </c>
      <c r="B50" s="4" t="str">
        <f>IF('20施設以上'!B29="","",ASC('20施設以上'!B29))</f>
        <v/>
      </c>
      <c r="C50" s="4" t="str">
        <f>IF('20施設以上'!C29="","",ASC('20施設以上'!C29))</f>
        <v/>
      </c>
      <c r="D50" s="4" t="str">
        <f>IF(いんふぉ・EnneSmart利用開始申込書!$B$48="希望しない","",IF('20施設以上'!F29="追加する","1",IF('20施設以上'!F29="追加しない","0","")))</f>
        <v/>
      </c>
      <c r="E50" s="4" t="str">
        <f>IF('20施設以上'!E29="電力量・請求情報","1",IF('20施設以上'!E29="電力量情報のみ","0",""))</f>
        <v/>
      </c>
      <c r="F50" s="6"/>
    </row>
    <row r="51" spans="1:6">
      <c r="A51" s="4" t="str">
        <f t="shared" si="1"/>
        <v/>
      </c>
      <c r="B51" s="4" t="str">
        <f>IF('20施設以上'!B30="","",ASC('20施設以上'!B30))</f>
        <v/>
      </c>
      <c r="C51" s="4" t="str">
        <f>IF('20施設以上'!C30="","",ASC('20施設以上'!C30))</f>
        <v/>
      </c>
      <c r="D51" s="4" t="str">
        <f>IF(いんふぉ・EnneSmart利用開始申込書!$B$48="希望しない","",IF('20施設以上'!F30="追加する","1",IF('20施設以上'!F30="追加しない","0","")))</f>
        <v/>
      </c>
      <c r="E51" s="4" t="str">
        <f>IF('20施設以上'!E30="電力量・請求情報","1",IF('20施設以上'!E30="電力量情報のみ","0",""))</f>
        <v/>
      </c>
      <c r="F51" s="6"/>
    </row>
    <row r="52" spans="1:6">
      <c r="A52" s="4" t="str">
        <f t="shared" si="1"/>
        <v/>
      </c>
      <c r="B52" s="4" t="str">
        <f>IF('20施設以上'!B31="","",ASC('20施設以上'!B31))</f>
        <v/>
      </c>
      <c r="C52" s="4" t="str">
        <f>IF('20施設以上'!C31="","",ASC('20施設以上'!C31))</f>
        <v/>
      </c>
      <c r="D52" s="4" t="str">
        <f>IF(いんふぉ・EnneSmart利用開始申込書!$B$48="希望しない","",IF('20施設以上'!F31="追加する","1",IF('20施設以上'!F31="追加しない","0","")))</f>
        <v/>
      </c>
      <c r="E52" s="4" t="str">
        <f>IF('20施設以上'!E31="電力量・請求情報","1",IF('20施設以上'!E31="電力量情報のみ","0",""))</f>
        <v/>
      </c>
      <c r="F52" s="6"/>
    </row>
    <row r="53" spans="1:6">
      <c r="A53" s="4" t="str">
        <f t="shared" si="1"/>
        <v/>
      </c>
      <c r="B53" s="4" t="str">
        <f>IF('20施設以上'!B32="","",ASC('20施設以上'!B32))</f>
        <v/>
      </c>
      <c r="C53" s="4" t="str">
        <f>IF('20施設以上'!C32="","",ASC('20施設以上'!C32))</f>
        <v/>
      </c>
      <c r="D53" s="4" t="str">
        <f>IF(いんふぉ・EnneSmart利用開始申込書!$B$48="希望しない","",IF('20施設以上'!F32="追加する","1",IF('20施設以上'!F32="追加しない","0","")))</f>
        <v/>
      </c>
      <c r="E53" s="4" t="str">
        <f>IF('20施設以上'!E32="電力量・請求情報","1",IF('20施設以上'!E32="電力量情報のみ","0",""))</f>
        <v/>
      </c>
      <c r="F53" s="6"/>
    </row>
    <row r="54" spans="1:6">
      <c r="A54" s="4" t="str">
        <f t="shared" si="1"/>
        <v/>
      </c>
      <c r="B54" s="4" t="str">
        <f>IF('20施設以上'!B33="","",ASC('20施設以上'!B33))</f>
        <v/>
      </c>
      <c r="C54" s="4" t="str">
        <f>IF('20施設以上'!C33="","",ASC('20施設以上'!C33))</f>
        <v/>
      </c>
      <c r="D54" s="4" t="str">
        <f>IF(いんふぉ・EnneSmart利用開始申込書!$B$48="希望しない","",IF('20施設以上'!F33="追加する","1",IF('20施設以上'!F33="追加しない","0","")))</f>
        <v/>
      </c>
      <c r="E54" s="4" t="str">
        <f>IF('20施設以上'!E33="電力量・請求情報","1",IF('20施設以上'!E33="電力量情報のみ","0",""))</f>
        <v/>
      </c>
      <c r="F54" s="6"/>
    </row>
    <row r="55" spans="1:6">
      <c r="A55" s="4" t="str">
        <f t="shared" si="1"/>
        <v/>
      </c>
      <c r="B55" s="4" t="str">
        <f>IF('20施設以上'!B34="","",ASC('20施設以上'!B34))</f>
        <v/>
      </c>
      <c r="C55" s="4" t="str">
        <f>IF('20施設以上'!C34="","",ASC('20施設以上'!C34))</f>
        <v/>
      </c>
      <c r="D55" s="4" t="str">
        <f>IF(いんふぉ・EnneSmart利用開始申込書!$B$48="希望しない","",IF('20施設以上'!F34="追加する","1",IF('20施設以上'!F34="追加しない","0","")))</f>
        <v/>
      </c>
      <c r="E55" s="4" t="str">
        <f>IF('20施設以上'!E34="電力量・請求情報","1",IF('20施設以上'!E34="電力量情報のみ","0",""))</f>
        <v/>
      </c>
      <c r="F55" s="6"/>
    </row>
    <row r="56" spans="1:6">
      <c r="A56" s="4" t="str">
        <f t="shared" si="1"/>
        <v/>
      </c>
      <c r="B56" s="4" t="str">
        <f>IF('20施設以上'!B35="","",ASC('20施設以上'!B35))</f>
        <v/>
      </c>
      <c r="C56" s="4" t="str">
        <f>IF('20施設以上'!C35="","",ASC('20施設以上'!C35))</f>
        <v/>
      </c>
      <c r="D56" s="4" t="str">
        <f>IF(いんふぉ・EnneSmart利用開始申込書!$B$48="希望しない","",IF('20施設以上'!F35="追加する","1",IF('20施設以上'!F35="追加しない","0","")))</f>
        <v/>
      </c>
      <c r="E56" s="4" t="str">
        <f>IF('20施設以上'!E35="電力量・請求情報","1",IF('20施設以上'!E35="電力量情報のみ","0",""))</f>
        <v/>
      </c>
      <c r="F56" s="6"/>
    </row>
    <row r="57" spans="1:6">
      <c r="A57" s="4" t="str">
        <f t="shared" si="1"/>
        <v/>
      </c>
      <c r="B57" s="4" t="str">
        <f>IF('20施設以上'!B36="","",ASC('20施設以上'!B36))</f>
        <v/>
      </c>
      <c r="C57" s="4" t="str">
        <f>IF('20施設以上'!C36="","",ASC('20施設以上'!C36))</f>
        <v/>
      </c>
      <c r="D57" s="4" t="str">
        <f>IF(いんふぉ・EnneSmart利用開始申込書!$B$48="希望しない","",IF('20施設以上'!F36="追加する","1",IF('20施設以上'!F36="追加しない","0","")))</f>
        <v/>
      </c>
      <c r="E57" s="4" t="str">
        <f>IF('20施設以上'!E36="電力量・請求情報","1",IF('20施設以上'!E36="電力量情報のみ","0",""))</f>
        <v/>
      </c>
      <c r="F57" s="6"/>
    </row>
    <row r="58" spans="1:6">
      <c r="A58" s="4" t="str">
        <f t="shared" si="1"/>
        <v/>
      </c>
      <c r="B58" s="4" t="str">
        <f>IF('20施設以上'!B37="","",ASC('20施設以上'!B37))</f>
        <v/>
      </c>
      <c r="C58" s="4" t="str">
        <f>IF('20施設以上'!C37="","",ASC('20施設以上'!C37))</f>
        <v/>
      </c>
      <c r="D58" s="4" t="str">
        <f>IF(いんふぉ・EnneSmart利用開始申込書!$B$48="希望しない","",IF('20施設以上'!F37="追加する","1",IF('20施設以上'!F37="追加しない","0","")))</f>
        <v/>
      </c>
      <c r="E58" s="4" t="str">
        <f>IF('20施設以上'!E37="電力量・請求情報","1",IF('20施設以上'!E37="電力量情報のみ","0",""))</f>
        <v/>
      </c>
      <c r="F58" s="6"/>
    </row>
    <row r="59" spans="1:6">
      <c r="A59" s="4" t="str">
        <f t="shared" si="1"/>
        <v/>
      </c>
      <c r="B59" s="4" t="str">
        <f>IF('20施設以上'!B38="","",ASC('20施設以上'!B38))</f>
        <v/>
      </c>
      <c r="C59" s="4" t="str">
        <f>IF('20施設以上'!C38="","",ASC('20施設以上'!C38))</f>
        <v/>
      </c>
      <c r="D59" s="4" t="str">
        <f>IF(いんふぉ・EnneSmart利用開始申込書!$B$48="希望しない","",IF('20施設以上'!F38="追加する","1",IF('20施設以上'!F38="追加しない","0","")))</f>
        <v/>
      </c>
      <c r="E59" s="4" t="str">
        <f>IF('20施設以上'!E38="電力量・請求情報","1",IF('20施設以上'!E38="電力量情報のみ","0",""))</f>
        <v/>
      </c>
      <c r="F59" s="6"/>
    </row>
    <row r="60" spans="1:6">
      <c r="A60" s="4" t="str">
        <f t="shared" si="1"/>
        <v/>
      </c>
      <c r="B60" s="4" t="str">
        <f>IF('20施設以上'!B39="","",ASC('20施設以上'!B39))</f>
        <v/>
      </c>
      <c r="C60" s="4" t="str">
        <f>IF('20施設以上'!C39="","",ASC('20施設以上'!C39))</f>
        <v/>
      </c>
      <c r="D60" s="4" t="str">
        <f>IF(いんふぉ・EnneSmart利用開始申込書!$B$48="希望しない","",IF('20施設以上'!F39="追加する","1",IF('20施設以上'!F39="追加しない","0","")))</f>
        <v/>
      </c>
      <c r="E60" s="4" t="str">
        <f>IF('20施設以上'!E39="電力量・請求情報","1",IF('20施設以上'!E39="電力量情報のみ","0",""))</f>
        <v/>
      </c>
      <c r="F60" s="6"/>
    </row>
    <row r="61" spans="1:6">
      <c r="A61" s="4" t="str">
        <f t="shared" si="1"/>
        <v/>
      </c>
      <c r="B61" s="4" t="str">
        <f>IF('20施設以上'!B40="","",ASC('20施設以上'!B40))</f>
        <v/>
      </c>
      <c r="C61" s="4" t="str">
        <f>IF('20施設以上'!C40="","",ASC('20施設以上'!C40))</f>
        <v/>
      </c>
      <c r="D61" s="4" t="str">
        <f>IF(いんふぉ・EnneSmart利用開始申込書!$B$48="希望しない","",IF('20施設以上'!F40="追加する","1",IF('20施設以上'!F40="追加しない","0","")))</f>
        <v/>
      </c>
      <c r="E61" s="4" t="str">
        <f>IF('20施設以上'!E40="電力量・請求情報","1",IF('20施設以上'!E40="電力量情報のみ","0",""))</f>
        <v/>
      </c>
      <c r="F61" s="6"/>
    </row>
    <row r="62" spans="1:6">
      <c r="A62" s="4" t="str">
        <f t="shared" si="1"/>
        <v/>
      </c>
      <c r="B62" s="4" t="str">
        <f>IF('20施設以上'!B41="","",ASC('20施設以上'!B41))</f>
        <v/>
      </c>
      <c r="C62" s="4" t="str">
        <f>IF('20施設以上'!C41="","",ASC('20施設以上'!C41))</f>
        <v/>
      </c>
      <c r="D62" s="4" t="str">
        <f>IF(いんふぉ・EnneSmart利用開始申込書!$B$48="希望しない","",IF('20施設以上'!F41="追加する","1",IF('20施設以上'!F41="追加しない","0","")))</f>
        <v/>
      </c>
      <c r="E62" s="4" t="str">
        <f>IF('20施設以上'!E41="電力量・請求情報","1",IF('20施設以上'!E41="電力量情報のみ","0",""))</f>
        <v/>
      </c>
      <c r="F62" s="6"/>
    </row>
    <row r="63" spans="1:6">
      <c r="A63" s="4" t="str">
        <f t="shared" si="1"/>
        <v/>
      </c>
      <c r="B63" s="4" t="str">
        <f>IF('20施設以上'!B42="","",ASC('20施設以上'!B42))</f>
        <v/>
      </c>
      <c r="C63" s="4" t="str">
        <f>IF('20施設以上'!C42="","",ASC('20施設以上'!C42))</f>
        <v/>
      </c>
      <c r="D63" s="4" t="str">
        <f>IF(いんふぉ・EnneSmart利用開始申込書!$B$48="希望しない","",IF('20施設以上'!F42="追加する","1",IF('20施設以上'!F42="追加しない","0","")))</f>
        <v/>
      </c>
      <c r="E63" s="4" t="str">
        <f>IF('20施設以上'!E42="電力量・請求情報","1",IF('20施設以上'!E42="電力量情報のみ","0",""))</f>
        <v/>
      </c>
      <c r="F63" s="6"/>
    </row>
    <row r="64" spans="1:6">
      <c r="A64" s="4" t="str">
        <f t="shared" si="1"/>
        <v/>
      </c>
      <c r="B64" s="4" t="str">
        <f>IF('20施設以上'!B43="","",ASC('20施設以上'!B43))</f>
        <v/>
      </c>
      <c r="C64" s="4" t="str">
        <f>IF('20施設以上'!C43="","",ASC('20施設以上'!C43))</f>
        <v/>
      </c>
      <c r="D64" s="4" t="str">
        <f>IF(いんふぉ・EnneSmart利用開始申込書!$B$48="希望しない","",IF('20施設以上'!F43="追加する","1",IF('20施設以上'!F43="追加しない","0","")))</f>
        <v/>
      </c>
      <c r="E64" s="4" t="str">
        <f>IF('20施設以上'!E43="電力量・請求情報","1",IF('20施設以上'!E43="電力量情報のみ","0",""))</f>
        <v/>
      </c>
      <c r="F64" s="6"/>
    </row>
    <row r="65" spans="1:6">
      <c r="A65" s="4" t="str">
        <f t="shared" si="1"/>
        <v/>
      </c>
      <c r="B65" s="4" t="str">
        <f>IF('20施設以上'!B44="","",ASC('20施設以上'!B44))</f>
        <v/>
      </c>
      <c r="C65" s="4" t="str">
        <f>IF('20施設以上'!C44="","",ASC('20施設以上'!C44))</f>
        <v/>
      </c>
      <c r="D65" s="4" t="str">
        <f>IF(いんふぉ・EnneSmart利用開始申込書!$B$48="希望しない","",IF('20施設以上'!F44="追加する","1",IF('20施設以上'!F44="追加しない","0","")))</f>
        <v/>
      </c>
      <c r="E65" s="4" t="str">
        <f>IF('20施設以上'!E44="電力量・請求情報","1",IF('20施設以上'!E44="電力量情報のみ","0",""))</f>
        <v/>
      </c>
      <c r="F65" s="6"/>
    </row>
    <row r="66" spans="1:6">
      <c r="A66" s="4" t="str">
        <f t="shared" si="1"/>
        <v/>
      </c>
      <c r="B66" s="4" t="str">
        <f>IF('20施設以上'!B45="","",ASC('20施設以上'!B45))</f>
        <v/>
      </c>
      <c r="C66" s="4" t="str">
        <f>IF('20施設以上'!C45="","",ASC('20施設以上'!C45))</f>
        <v/>
      </c>
      <c r="D66" s="4" t="str">
        <f>IF(いんふぉ・EnneSmart利用開始申込書!$B$48="希望しない","",IF('20施設以上'!F45="追加する","1",IF('20施設以上'!F45="追加しない","0","")))</f>
        <v/>
      </c>
      <c r="E66" s="4" t="str">
        <f>IF('20施設以上'!E45="電力量・請求情報","1",IF('20施設以上'!E45="電力量情報のみ","0",""))</f>
        <v/>
      </c>
      <c r="F66" s="6"/>
    </row>
    <row r="67" spans="1:6">
      <c r="A67" s="4" t="str">
        <f t="shared" si="1"/>
        <v/>
      </c>
      <c r="B67" s="4" t="str">
        <f>IF('20施設以上'!B46="","",ASC('20施設以上'!B46))</f>
        <v/>
      </c>
      <c r="C67" s="4" t="str">
        <f>IF('20施設以上'!C46="","",ASC('20施設以上'!C46))</f>
        <v/>
      </c>
      <c r="D67" s="4" t="str">
        <f>IF(いんふぉ・EnneSmart利用開始申込書!$B$48="希望しない","",IF('20施設以上'!F46="追加する","1",IF('20施設以上'!F46="追加しない","0","")))</f>
        <v/>
      </c>
      <c r="E67" s="4" t="str">
        <f>IF('20施設以上'!E46="電力量・請求情報","1",IF('20施設以上'!E46="電力量情報のみ","0",""))</f>
        <v/>
      </c>
      <c r="F67" s="6"/>
    </row>
    <row r="68" spans="1:6">
      <c r="A68" s="4" t="str">
        <f t="shared" si="1"/>
        <v/>
      </c>
      <c r="B68" s="4" t="str">
        <f>IF('20施設以上'!B47="","",ASC('20施設以上'!B47))</f>
        <v/>
      </c>
      <c r="C68" s="4" t="str">
        <f>IF('20施設以上'!C47="","",ASC('20施設以上'!C47))</f>
        <v/>
      </c>
      <c r="D68" s="4" t="str">
        <f>IF(いんふぉ・EnneSmart利用開始申込書!$B$48="希望しない","",IF('20施設以上'!F47="追加する","1",IF('20施設以上'!F47="追加しない","0","")))</f>
        <v/>
      </c>
      <c r="E68" s="4" t="str">
        <f>IF('20施設以上'!E47="電力量・請求情報","1",IF('20施設以上'!E47="電力量情報のみ","0",""))</f>
        <v/>
      </c>
      <c r="F68" s="6"/>
    </row>
    <row r="69" spans="1:6">
      <c r="A69" s="4" t="str">
        <f t="shared" si="1"/>
        <v/>
      </c>
      <c r="B69" s="4" t="str">
        <f>IF('20施設以上'!B48="","",ASC('20施設以上'!B48))</f>
        <v/>
      </c>
      <c r="C69" s="4" t="str">
        <f>IF('20施設以上'!C48="","",ASC('20施設以上'!C48))</f>
        <v/>
      </c>
      <c r="D69" s="4" t="str">
        <f>IF(いんふぉ・EnneSmart利用開始申込書!$B$48="希望しない","",IF('20施設以上'!F48="追加する","1",IF('20施設以上'!F48="追加しない","0","")))</f>
        <v/>
      </c>
      <c r="E69" s="4" t="str">
        <f>IF('20施設以上'!E48="電力量・請求情報","1",IF('20施設以上'!E48="電力量情報のみ","0",""))</f>
        <v/>
      </c>
      <c r="F69" s="6"/>
    </row>
    <row r="70" spans="1:6">
      <c r="A70" s="4" t="str">
        <f t="shared" si="1"/>
        <v/>
      </c>
      <c r="B70" s="4" t="str">
        <f>IF('20施設以上'!B49="","",ASC('20施設以上'!B49))</f>
        <v/>
      </c>
      <c r="C70" s="4" t="str">
        <f>IF('20施設以上'!C49="","",ASC('20施設以上'!C49))</f>
        <v/>
      </c>
      <c r="D70" s="4" t="str">
        <f>IF(いんふぉ・EnneSmart利用開始申込書!$B$48="希望しない","",IF('20施設以上'!F49="追加する","1",IF('20施設以上'!F49="追加しない","0","")))</f>
        <v/>
      </c>
      <c r="E70" s="4" t="str">
        <f>IF('20施設以上'!E49="電力量・請求情報","1",IF('20施設以上'!E49="電力量情報のみ","0",""))</f>
        <v/>
      </c>
      <c r="F70" s="6"/>
    </row>
    <row r="71" spans="1:6">
      <c r="A71" s="4" t="str">
        <f t="shared" si="1"/>
        <v/>
      </c>
      <c r="B71" s="4" t="str">
        <f>IF('20施設以上'!B50="","",ASC('20施設以上'!B50))</f>
        <v/>
      </c>
      <c r="C71" s="4" t="str">
        <f>IF('20施設以上'!C50="","",ASC('20施設以上'!C50))</f>
        <v/>
      </c>
      <c r="D71" s="4" t="str">
        <f>IF(いんふぉ・EnneSmart利用開始申込書!$B$48="希望しない","",IF('20施設以上'!F50="追加する","1",IF('20施設以上'!F50="追加しない","0","")))</f>
        <v/>
      </c>
      <c r="E71" s="4" t="str">
        <f>IF('20施設以上'!E50="電力量・請求情報","1",IF('20施設以上'!E50="電力量情報のみ","0",""))</f>
        <v/>
      </c>
      <c r="F71" s="6"/>
    </row>
    <row r="72" spans="1:6">
      <c r="A72" s="4" t="str">
        <f t="shared" si="1"/>
        <v/>
      </c>
      <c r="B72" s="4" t="str">
        <f>IF('20施設以上'!B51="","",ASC('20施設以上'!B51))</f>
        <v/>
      </c>
      <c r="C72" s="4" t="str">
        <f>IF('20施設以上'!C51="","",ASC('20施設以上'!C51))</f>
        <v/>
      </c>
      <c r="D72" s="4" t="str">
        <f>IF(いんふぉ・EnneSmart利用開始申込書!$B$48="希望しない","",IF('20施設以上'!F51="追加する","1",IF('20施設以上'!F51="追加しない","0","")))</f>
        <v/>
      </c>
      <c r="E72" s="4" t="str">
        <f>IF('20施設以上'!E51="電力量・請求情報","1",IF('20施設以上'!E51="電力量情報のみ","0",""))</f>
        <v/>
      </c>
      <c r="F72" s="6"/>
    </row>
    <row r="73" spans="1:6">
      <c r="A73" s="4" t="str">
        <f t="shared" si="1"/>
        <v/>
      </c>
      <c r="B73" s="4" t="str">
        <f>IF('20施設以上'!B52="","",ASC('20施設以上'!B52))</f>
        <v/>
      </c>
      <c r="C73" s="4" t="str">
        <f>IF('20施設以上'!C52="","",ASC('20施設以上'!C52))</f>
        <v/>
      </c>
      <c r="D73" s="4" t="str">
        <f>IF(いんふぉ・EnneSmart利用開始申込書!$B$48="希望しない","",IF('20施設以上'!F52="追加する","1",IF('20施設以上'!F52="追加しない","0","")))</f>
        <v/>
      </c>
      <c r="E73" s="4" t="str">
        <f>IF('20施設以上'!E52="電力量・請求情報","1",IF('20施設以上'!E52="電力量情報のみ","0",""))</f>
        <v/>
      </c>
      <c r="F73" s="6"/>
    </row>
    <row r="74" spans="1:6">
      <c r="A74" s="4" t="str">
        <f t="shared" si="1"/>
        <v/>
      </c>
      <c r="B74" s="4" t="str">
        <f>IF('20施設以上'!B53="","",ASC('20施設以上'!B53))</f>
        <v/>
      </c>
      <c r="C74" s="4" t="str">
        <f>IF('20施設以上'!C53="","",ASC('20施設以上'!C53))</f>
        <v/>
      </c>
      <c r="D74" s="4" t="str">
        <f>IF(いんふぉ・EnneSmart利用開始申込書!$B$48="希望しない","",IF('20施設以上'!F53="追加する","1",IF('20施設以上'!F53="追加しない","0","")))</f>
        <v/>
      </c>
      <c r="E74" s="4" t="str">
        <f>IF('20施設以上'!E53="電力量・請求情報","1",IF('20施設以上'!E53="電力量情報のみ","0",""))</f>
        <v/>
      </c>
      <c r="F74" s="6"/>
    </row>
    <row r="75" spans="1:6">
      <c r="A75" s="4" t="str">
        <f t="shared" si="1"/>
        <v/>
      </c>
      <c r="B75" s="4" t="str">
        <f>IF('20施設以上'!B54="","",ASC('20施設以上'!B54))</f>
        <v/>
      </c>
      <c r="C75" s="4" t="str">
        <f>IF('20施設以上'!C54="","",ASC('20施設以上'!C54))</f>
        <v/>
      </c>
      <c r="D75" s="4" t="str">
        <f>IF(いんふぉ・EnneSmart利用開始申込書!$B$48="希望しない","",IF('20施設以上'!F54="追加する","1",IF('20施設以上'!F54="追加しない","0","")))</f>
        <v/>
      </c>
      <c r="E75" s="4" t="str">
        <f>IF('20施設以上'!E54="電力量・請求情報","1",IF('20施設以上'!E54="電力量情報のみ","0",""))</f>
        <v/>
      </c>
      <c r="F75" s="6"/>
    </row>
    <row r="76" spans="1:6">
      <c r="A76" s="4" t="str">
        <f t="shared" si="1"/>
        <v/>
      </c>
      <c r="B76" s="4" t="str">
        <f>IF('20施設以上'!B55="","",ASC('20施設以上'!B55))</f>
        <v/>
      </c>
      <c r="C76" s="4" t="str">
        <f>IF('20施設以上'!C55="","",ASC('20施設以上'!C55))</f>
        <v/>
      </c>
      <c r="D76" s="4" t="str">
        <f>IF(いんふぉ・EnneSmart利用開始申込書!$B$48="希望しない","",IF('20施設以上'!F55="追加する","1",IF('20施設以上'!F55="追加しない","0","")))</f>
        <v/>
      </c>
      <c r="E76" s="4" t="str">
        <f>IF('20施設以上'!E55="電力量・請求情報","1",IF('20施設以上'!E55="電力量情報のみ","0",""))</f>
        <v/>
      </c>
      <c r="F76" s="6"/>
    </row>
    <row r="77" spans="1:6">
      <c r="A77" s="4" t="str">
        <f t="shared" si="1"/>
        <v/>
      </c>
      <c r="B77" s="4" t="str">
        <f>IF('20施設以上'!B56="","",ASC('20施設以上'!B56))</f>
        <v/>
      </c>
      <c r="C77" s="4" t="str">
        <f>IF('20施設以上'!C56="","",ASC('20施設以上'!C56))</f>
        <v/>
      </c>
      <c r="D77" s="4" t="str">
        <f>IF(いんふぉ・EnneSmart利用開始申込書!$B$48="希望しない","",IF('20施設以上'!F56="追加する","1",IF('20施設以上'!F56="追加しない","0","")))</f>
        <v/>
      </c>
      <c r="E77" s="4" t="str">
        <f>IF('20施設以上'!E56="電力量・請求情報","1",IF('20施設以上'!E56="電力量情報のみ","0",""))</f>
        <v/>
      </c>
      <c r="F77" s="6"/>
    </row>
    <row r="78" spans="1:6">
      <c r="A78" s="4" t="str">
        <f t="shared" si="1"/>
        <v/>
      </c>
      <c r="B78" s="4" t="str">
        <f>IF('20施設以上'!B57="","",ASC('20施設以上'!B57))</f>
        <v/>
      </c>
      <c r="C78" s="4" t="str">
        <f>IF('20施設以上'!C57="","",ASC('20施設以上'!C57))</f>
        <v/>
      </c>
      <c r="D78" s="4" t="str">
        <f>IF(いんふぉ・EnneSmart利用開始申込書!$B$48="希望しない","",IF('20施設以上'!F57="追加する","1",IF('20施設以上'!F57="追加しない","0","")))</f>
        <v/>
      </c>
      <c r="E78" s="4" t="str">
        <f>IF('20施設以上'!E57="電力量・請求情報","1",IF('20施設以上'!E57="電力量情報のみ","0",""))</f>
        <v/>
      </c>
      <c r="F78" s="6"/>
    </row>
    <row r="79" spans="1:6">
      <c r="A79" s="4" t="str">
        <f t="shared" si="1"/>
        <v/>
      </c>
      <c r="B79" s="4" t="str">
        <f>IF('20施設以上'!B58="","",ASC('20施設以上'!B58))</f>
        <v/>
      </c>
      <c r="C79" s="4" t="str">
        <f>IF('20施設以上'!C58="","",ASC('20施設以上'!C58))</f>
        <v/>
      </c>
      <c r="D79" s="4" t="str">
        <f>IF(いんふぉ・EnneSmart利用開始申込書!$B$48="希望しない","",IF('20施設以上'!F58="追加する","1",IF('20施設以上'!F58="追加しない","0","")))</f>
        <v/>
      </c>
      <c r="E79" s="4" t="str">
        <f>IF('20施設以上'!E58="電力量・請求情報","1",IF('20施設以上'!E58="電力量情報のみ","0",""))</f>
        <v/>
      </c>
      <c r="F79" s="6"/>
    </row>
    <row r="80" spans="1:6">
      <c r="A80" s="4" t="str">
        <f t="shared" si="1"/>
        <v/>
      </c>
      <c r="B80" s="4" t="str">
        <f>IF('20施設以上'!B59="","",ASC('20施設以上'!B59))</f>
        <v/>
      </c>
      <c r="C80" s="4" t="str">
        <f>IF('20施設以上'!C59="","",ASC('20施設以上'!C59))</f>
        <v/>
      </c>
      <c r="D80" s="4" t="str">
        <f>IF(いんふぉ・EnneSmart利用開始申込書!$B$48="希望しない","",IF('20施設以上'!F59="追加する","1",IF('20施設以上'!F59="追加しない","0","")))</f>
        <v/>
      </c>
      <c r="E80" s="4" t="str">
        <f>IF('20施設以上'!E59="電力量・請求情報","1",IF('20施設以上'!E59="電力量情報のみ","0",""))</f>
        <v/>
      </c>
      <c r="F80" s="6"/>
    </row>
    <row r="81" spans="1:6">
      <c r="A81" s="4" t="str">
        <f t="shared" si="1"/>
        <v/>
      </c>
      <c r="B81" s="4" t="str">
        <f>IF('20施設以上'!B60="","",ASC('20施設以上'!B60))</f>
        <v/>
      </c>
      <c r="C81" s="4" t="str">
        <f>IF('20施設以上'!C60="","",ASC('20施設以上'!C60))</f>
        <v/>
      </c>
      <c r="D81" s="4" t="str">
        <f>IF(いんふぉ・EnneSmart利用開始申込書!$B$48="希望しない","",IF('20施設以上'!F60="追加する","1",IF('20施設以上'!F60="追加しない","0","")))</f>
        <v/>
      </c>
      <c r="E81" s="4" t="str">
        <f>IF('20施設以上'!E60="電力量・請求情報","1",IF('20施設以上'!E60="電力量情報のみ","0",""))</f>
        <v/>
      </c>
      <c r="F81" s="6"/>
    </row>
    <row r="82" spans="1:6">
      <c r="A82" s="4" t="str">
        <f t="shared" si="1"/>
        <v/>
      </c>
      <c r="B82" s="4" t="str">
        <f>IF('20施設以上'!B61="","",ASC('20施設以上'!B61))</f>
        <v/>
      </c>
      <c r="C82" s="4" t="str">
        <f>IF('20施設以上'!C61="","",ASC('20施設以上'!C61))</f>
        <v/>
      </c>
      <c r="D82" s="4" t="str">
        <f>IF(いんふぉ・EnneSmart利用開始申込書!$B$48="希望しない","",IF('20施設以上'!F61="追加する","1",IF('20施設以上'!F61="追加しない","0","")))</f>
        <v/>
      </c>
      <c r="E82" s="4" t="str">
        <f>IF('20施設以上'!E61="電力量・請求情報","1",IF('20施設以上'!E61="電力量情報のみ","0",""))</f>
        <v/>
      </c>
      <c r="F82" s="6"/>
    </row>
    <row r="83" spans="1:6">
      <c r="A83" s="4" t="str">
        <f t="shared" si="1"/>
        <v/>
      </c>
      <c r="B83" s="4" t="str">
        <f>IF('20施設以上'!B62="","",ASC('20施設以上'!B62))</f>
        <v/>
      </c>
      <c r="C83" s="4" t="str">
        <f>IF('20施設以上'!C62="","",ASC('20施設以上'!C62))</f>
        <v/>
      </c>
      <c r="D83" s="4" t="str">
        <f>IF(いんふぉ・EnneSmart利用開始申込書!$B$48="希望しない","",IF('20施設以上'!F62="追加する","1",IF('20施設以上'!F62="追加しない","0","")))</f>
        <v/>
      </c>
      <c r="E83" s="4" t="str">
        <f>IF('20施設以上'!E62="電力量・請求情報","1",IF('20施設以上'!E62="電力量情報のみ","0",""))</f>
        <v/>
      </c>
      <c r="F83" s="6"/>
    </row>
    <row r="84" spans="1:6">
      <c r="A84" s="4" t="str">
        <f t="shared" si="1"/>
        <v/>
      </c>
      <c r="B84" s="4" t="str">
        <f>IF('20施設以上'!B63="","",ASC('20施設以上'!B63))</f>
        <v/>
      </c>
      <c r="C84" s="4" t="str">
        <f>IF('20施設以上'!C63="","",ASC('20施設以上'!C63))</f>
        <v/>
      </c>
      <c r="D84" s="4" t="str">
        <f>IF(いんふぉ・EnneSmart利用開始申込書!$B$48="希望しない","",IF('20施設以上'!F63="追加する","1",IF('20施設以上'!F63="追加しない","0","")))</f>
        <v/>
      </c>
      <c r="E84" s="4" t="str">
        <f>IF('20施設以上'!E63="電力量・請求情報","1",IF('20施設以上'!E63="電力量情報のみ","0",""))</f>
        <v/>
      </c>
      <c r="F84" s="6"/>
    </row>
    <row r="85" spans="1:6">
      <c r="A85" s="4" t="str">
        <f t="shared" si="1"/>
        <v/>
      </c>
      <c r="B85" s="4" t="str">
        <f>IF('20施設以上'!B64="","",ASC('20施設以上'!B64))</f>
        <v/>
      </c>
      <c r="C85" s="4" t="str">
        <f>IF('20施設以上'!C64="","",ASC('20施設以上'!C64))</f>
        <v/>
      </c>
      <c r="D85" s="4" t="str">
        <f>IF(いんふぉ・EnneSmart利用開始申込書!$B$48="希望しない","",IF('20施設以上'!F64="追加する","1",IF('20施設以上'!F64="追加しない","0","")))</f>
        <v/>
      </c>
      <c r="E85" s="4" t="str">
        <f>IF('20施設以上'!E64="電力量・請求情報","1",IF('20施設以上'!E64="電力量情報のみ","0",""))</f>
        <v/>
      </c>
      <c r="F85" s="6"/>
    </row>
    <row r="86" spans="1:6">
      <c r="A86" s="4" t="str">
        <f t="shared" si="1"/>
        <v/>
      </c>
      <c r="B86" s="4" t="str">
        <f>IF('20施設以上'!B65="","",ASC('20施設以上'!B65))</f>
        <v/>
      </c>
      <c r="C86" s="4" t="str">
        <f>IF('20施設以上'!C65="","",ASC('20施設以上'!C65))</f>
        <v/>
      </c>
      <c r="D86" s="4" t="str">
        <f>IF(いんふぉ・EnneSmart利用開始申込書!$B$48="希望しない","",IF('20施設以上'!F65="追加する","1",IF('20施設以上'!F65="追加しない","0","")))</f>
        <v/>
      </c>
      <c r="E86" s="4" t="str">
        <f>IF('20施設以上'!E65="電力量・請求情報","1",IF('20施設以上'!E65="電力量情報のみ","0",""))</f>
        <v/>
      </c>
      <c r="F86" s="6"/>
    </row>
    <row r="87" spans="1:6">
      <c r="A87" s="4" t="str">
        <f t="shared" si="1"/>
        <v/>
      </c>
      <c r="B87" s="4" t="str">
        <f>IF('20施設以上'!B66="","",ASC('20施設以上'!B66))</f>
        <v/>
      </c>
      <c r="C87" s="4" t="str">
        <f>IF('20施設以上'!C66="","",ASC('20施設以上'!C66))</f>
        <v/>
      </c>
      <c r="D87" s="4" t="str">
        <f>IF(いんふぉ・EnneSmart利用開始申込書!$B$48="希望しない","",IF('20施設以上'!F66="追加する","1",IF('20施設以上'!F66="追加しない","0","")))</f>
        <v/>
      </c>
      <c r="E87" s="4" t="str">
        <f>IF('20施設以上'!E66="電力量・請求情報","1",IF('20施設以上'!E66="電力量情報のみ","0",""))</f>
        <v/>
      </c>
      <c r="F87" s="6"/>
    </row>
    <row r="88" spans="1:6">
      <c r="A88" s="4" t="str">
        <f t="shared" si="1"/>
        <v/>
      </c>
      <c r="B88" s="4" t="str">
        <f>IF('20施設以上'!B67="","",ASC('20施設以上'!B67))</f>
        <v/>
      </c>
      <c r="C88" s="4" t="str">
        <f>IF('20施設以上'!C67="","",ASC('20施設以上'!C67))</f>
        <v/>
      </c>
      <c r="D88" s="4" t="str">
        <f>IF(いんふぉ・EnneSmart利用開始申込書!$B$48="希望しない","",IF('20施設以上'!F67="追加する","1",IF('20施設以上'!F67="追加しない","0","")))</f>
        <v/>
      </c>
      <c r="E88" s="4" t="str">
        <f>IF('20施設以上'!E67="電力量・請求情報","1",IF('20施設以上'!E67="電力量情報のみ","0",""))</f>
        <v/>
      </c>
      <c r="F88" s="6"/>
    </row>
    <row r="89" spans="1:6">
      <c r="A89" s="4" t="str">
        <f t="shared" si="1"/>
        <v/>
      </c>
      <c r="B89" s="4" t="str">
        <f>IF('20施設以上'!B68="","",ASC('20施設以上'!B68))</f>
        <v/>
      </c>
      <c r="C89" s="4" t="str">
        <f>IF('20施設以上'!C68="","",ASC('20施設以上'!C68))</f>
        <v/>
      </c>
      <c r="D89" s="4" t="str">
        <f>IF(いんふぉ・EnneSmart利用開始申込書!$B$48="希望しない","",IF('20施設以上'!F68="追加する","1",IF('20施設以上'!F68="追加しない","0","")))</f>
        <v/>
      </c>
      <c r="E89" s="4" t="str">
        <f>IF('20施設以上'!E68="電力量・請求情報","1",IF('20施設以上'!E68="電力量情報のみ","0",""))</f>
        <v/>
      </c>
      <c r="F89" s="6"/>
    </row>
    <row r="90" spans="1:6">
      <c r="A90" s="4" t="str">
        <f t="shared" ref="A90:A153" si="2">IF(LEN(B90&amp;C90)=0,"",A89+1)</f>
        <v/>
      </c>
      <c r="B90" s="4" t="str">
        <f>IF('20施設以上'!B69="","",ASC('20施設以上'!B69))</f>
        <v/>
      </c>
      <c r="C90" s="4" t="str">
        <f>IF('20施設以上'!C69="","",ASC('20施設以上'!C69))</f>
        <v/>
      </c>
      <c r="D90" s="4" t="str">
        <f>IF(いんふぉ・EnneSmart利用開始申込書!$B$48="希望しない","",IF('20施設以上'!F69="追加する","1",IF('20施設以上'!F69="追加しない","0","")))</f>
        <v/>
      </c>
      <c r="E90" s="4" t="str">
        <f>IF('20施設以上'!E69="電力量・請求情報","1",IF('20施設以上'!E69="電力量情報のみ","0",""))</f>
        <v/>
      </c>
      <c r="F90" s="6"/>
    </row>
    <row r="91" spans="1:6">
      <c r="A91" s="4" t="str">
        <f t="shared" si="2"/>
        <v/>
      </c>
      <c r="B91" s="4" t="str">
        <f>IF('20施設以上'!B70="","",ASC('20施設以上'!B70))</f>
        <v/>
      </c>
      <c r="C91" s="4" t="str">
        <f>IF('20施設以上'!C70="","",ASC('20施設以上'!C70))</f>
        <v/>
      </c>
      <c r="D91" s="4" t="str">
        <f>IF(いんふぉ・EnneSmart利用開始申込書!$B$48="希望しない","",IF('20施設以上'!F70="追加する","1",IF('20施設以上'!F70="追加しない","0","")))</f>
        <v/>
      </c>
      <c r="E91" s="4" t="str">
        <f>IF('20施設以上'!E70="電力量・請求情報","1",IF('20施設以上'!E70="電力量情報のみ","0",""))</f>
        <v/>
      </c>
      <c r="F91" s="6"/>
    </row>
    <row r="92" spans="1:6">
      <c r="A92" s="4" t="str">
        <f t="shared" si="2"/>
        <v/>
      </c>
      <c r="B92" s="4" t="str">
        <f>IF('20施設以上'!B71="","",ASC('20施設以上'!B71))</f>
        <v/>
      </c>
      <c r="C92" s="4" t="str">
        <f>IF('20施設以上'!C71="","",ASC('20施設以上'!C71))</f>
        <v/>
      </c>
      <c r="D92" s="4" t="str">
        <f>IF(いんふぉ・EnneSmart利用開始申込書!$B$48="希望しない","",IF('20施設以上'!F71="追加する","1",IF('20施設以上'!F71="追加しない","0","")))</f>
        <v/>
      </c>
      <c r="E92" s="4" t="str">
        <f>IF('20施設以上'!E71="電力量・請求情報","1",IF('20施設以上'!E71="電力量情報のみ","0",""))</f>
        <v/>
      </c>
      <c r="F92" s="6"/>
    </row>
    <row r="93" spans="1:6">
      <c r="A93" s="4" t="str">
        <f t="shared" si="2"/>
        <v/>
      </c>
      <c r="B93" s="4" t="str">
        <f>IF('20施設以上'!B72="","",ASC('20施設以上'!B72))</f>
        <v/>
      </c>
      <c r="C93" s="4" t="str">
        <f>IF('20施設以上'!C72="","",ASC('20施設以上'!C72))</f>
        <v/>
      </c>
      <c r="D93" s="4" t="str">
        <f>IF(いんふぉ・EnneSmart利用開始申込書!$B$48="希望しない","",IF('20施設以上'!F72="追加する","1",IF('20施設以上'!F72="追加しない","0","")))</f>
        <v/>
      </c>
      <c r="E93" s="4" t="str">
        <f>IF('20施設以上'!E72="電力量・請求情報","1",IF('20施設以上'!E72="電力量情報のみ","0",""))</f>
        <v/>
      </c>
      <c r="F93" s="6"/>
    </row>
    <row r="94" spans="1:6">
      <c r="A94" s="4" t="str">
        <f t="shared" si="2"/>
        <v/>
      </c>
      <c r="B94" s="4" t="str">
        <f>IF('20施設以上'!B73="","",ASC('20施設以上'!B73))</f>
        <v/>
      </c>
      <c r="C94" s="4" t="str">
        <f>IF('20施設以上'!C73="","",ASC('20施設以上'!C73))</f>
        <v/>
      </c>
      <c r="D94" s="4" t="str">
        <f>IF(いんふぉ・EnneSmart利用開始申込書!$B$48="希望しない","",IF('20施設以上'!F73="追加する","1",IF('20施設以上'!F73="追加しない","0","")))</f>
        <v/>
      </c>
      <c r="E94" s="4" t="str">
        <f>IF('20施設以上'!E73="電力量・請求情報","1",IF('20施設以上'!E73="電力量情報のみ","0",""))</f>
        <v/>
      </c>
      <c r="F94" s="6"/>
    </row>
    <row r="95" spans="1:6">
      <c r="A95" s="4" t="str">
        <f t="shared" si="2"/>
        <v/>
      </c>
      <c r="B95" s="4" t="str">
        <f>IF('20施設以上'!B74="","",ASC('20施設以上'!B74))</f>
        <v/>
      </c>
      <c r="C95" s="4" t="str">
        <f>IF('20施設以上'!C74="","",ASC('20施設以上'!C74))</f>
        <v/>
      </c>
      <c r="D95" s="4" t="str">
        <f>IF(いんふぉ・EnneSmart利用開始申込書!$B$48="希望しない","",IF('20施設以上'!F74="追加する","1",IF('20施設以上'!F74="追加しない","0","")))</f>
        <v/>
      </c>
      <c r="E95" s="4" t="str">
        <f>IF('20施設以上'!E74="電力量・請求情報","1",IF('20施設以上'!E74="電力量情報のみ","0",""))</f>
        <v/>
      </c>
      <c r="F95" s="6"/>
    </row>
    <row r="96" spans="1:6">
      <c r="A96" s="4" t="str">
        <f t="shared" si="2"/>
        <v/>
      </c>
      <c r="B96" s="4" t="str">
        <f>IF('20施設以上'!B75="","",ASC('20施設以上'!B75))</f>
        <v/>
      </c>
      <c r="C96" s="4" t="str">
        <f>IF('20施設以上'!C75="","",ASC('20施設以上'!C75))</f>
        <v/>
      </c>
      <c r="D96" s="4" t="str">
        <f>IF(いんふぉ・EnneSmart利用開始申込書!$B$48="希望しない","",IF('20施設以上'!F75="追加する","1",IF('20施設以上'!F75="追加しない","0","")))</f>
        <v/>
      </c>
      <c r="E96" s="4" t="str">
        <f>IF('20施設以上'!E75="電力量・請求情報","1",IF('20施設以上'!E75="電力量情報のみ","0",""))</f>
        <v/>
      </c>
      <c r="F96" s="6"/>
    </row>
    <row r="97" spans="1:6">
      <c r="A97" s="4" t="str">
        <f t="shared" si="2"/>
        <v/>
      </c>
      <c r="B97" s="4" t="str">
        <f>IF('20施設以上'!B76="","",ASC('20施設以上'!B76))</f>
        <v/>
      </c>
      <c r="C97" s="4" t="str">
        <f>IF('20施設以上'!C76="","",ASC('20施設以上'!C76))</f>
        <v/>
      </c>
      <c r="D97" s="4" t="str">
        <f>IF(いんふぉ・EnneSmart利用開始申込書!$B$48="希望しない","",IF('20施設以上'!F76="追加する","1",IF('20施設以上'!F76="追加しない","0","")))</f>
        <v/>
      </c>
      <c r="E97" s="4" t="str">
        <f>IF('20施設以上'!E76="電力量・請求情報","1",IF('20施設以上'!E76="電力量情報のみ","0",""))</f>
        <v/>
      </c>
      <c r="F97" s="6"/>
    </row>
    <row r="98" spans="1:6">
      <c r="A98" s="4" t="str">
        <f t="shared" si="2"/>
        <v/>
      </c>
      <c r="B98" s="4" t="str">
        <f>IF('20施設以上'!B77="","",ASC('20施設以上'!B77))</f>
        <v/>
      </c>
      <c r="C98" s="4" t="str">
        <f>IF('20施設以上'!C77="","",ASC('20施設以上'!C77))</f>
        <v/>
      </c>
      <c r="D98" s="4" t="str">
        <f>IF(いんふぉ・EnneSmart利用開始申込書!$B$48="希望しない","",IF('20施設以上'!F77="追加する","1",IF('20施設以上'!F77="追加しない","0","")))</f>
        <v/>
      </c>
      <c r="E98" s="4" t="str">
        <f>IF('20施設以上'!E77="電力量・請求情報","1",IF('20施設以上'!E77="電力量情報のみ","0",""))</f>
        <v/>
      </c>
      <c r="F98" s="6"/>
    </row>
    <row r="99" spans="1:6">
      <c r="A99" s="4" t="str">
        <f t="shared" si="2"/>
        <v/>
      </c>
      <c r="B99" s="4" t="str">
        <f>IF('20施設以上'!B78="","",ASC('20施設以上'!B78))</f>
        <v/>
      </c>
      <c r="C99" s="4" t="str">
        <f>IF('20施設以上'!C78="","",ASC('20施設以上'!C78))</f>
        <v/>
      </c>
      <c r="D99" s="4" t="str">
        <f>IF(いんふぉ・EnneSmart利用開始申込書!$B$48="希望しない","",IF('20施設以上'!F78="追加する","1",IF('20施設以上'!F78="追加しない","0","")))</f>
        <v/>
      </c>
      <c r="E99" s="4" t="str">
        <f>IF('20施設以上'!E78="電力量・請求情報","1",IF('20施設以上'!E78="電力量情報のみ","0",""))</f>
        <v/>
      </c>
      <c r="F99" s="6"/>
    </row>
    <row r="100" spans="1:6">
      <c r="A100" s="4" t="str">
        <f t="shared" si="2"/>
        <v/>
      </c>
      <c r="B100" s="4" t="str">
        <f>IF('20施設以上'!B79="","",ASC('20施設以上'!B79))</f>
        <v/>
      </c>
      <c r="C100" s="4" t="str">
        <f>IF('20施設以上'!C79="","",ASC('20施設以上'!C79))</f>
        <v/>
      </c>
      <c r="D100" s="4" t="str">
        <f>IF(いんふぉ・EnneSmart利用開始申込書!$B$48="希望しない","",IF('20施設以上'!F79="追加する","1",IF('20施設以上'!F79="追加しない","0","")))</f>
        <v/>
      </c>
      <c r="E100" s="4" t="str">
        <f>IF('20施設以上'!E79="電力量・請求情報","1",IF('20施設以上'!E79="電力量情報のみ","0",""))</f>
        <v/>
      </c>
      <c r="F100" s="6"/>
    </row>
    <row r="101" spans="1:6">
      <c r="A101" s="4" t="str">
        <f t="shared" si="2"/>
        <v/>
      </c>
      <c r="B101" s="4" t="str">
        <f>IF('20施設以上'!B80="","",ASC('20施設以上'!B80))</f>
        <v/>
      </c>
      <c r="C101" s="4" t="str">
        <f>IF('20施設以上'!C80="","",ASC('20施設以上'!C80))</f>
        <v/>
      </c>
      <c r="D101" s="4" t="str">
        <f>IF(いんふぉ・EnneSmart利用開始申込書!$B$48="希望しない","",IF('20施設以上'!F80="追加する","1",IF('20施設以上'!F80="追加しない","0","")))</f>
        <v/>
      </c>
      <c r="E101" s="4" t="str">
        <f>IF('20施設以上'!E80="電力量・請求情報","1",IF('20施設以上'!E80="電力量情報のみ","0",""))</f>
        <v/>
      </c>
      <c r="F101" s="6"/>
    </row>
    <row r="102" spans="1:6">
      <c r="A102" s="4" t="str">
        <f t="shared" si="2"/>
        <v/>
      </c>
      <c r="B102" s="4" t="str">
        <f>IF('20施設以上'!B81="","",ASC('20施設以上'!B81))</f>
        <v/>
      </c>
      <c r="C102" s="4" t="str">
        <f>IF('20施設以上'!C81="","",ASC('20施設以上'!C81))</f>
        <v/>
      </c>
      <c r="D102" s="4" t="str">
        <f>IF(いんふぉ・EnneSmart利用開始申込書!$B$48="希望しない","",IF('20施設以上'!F81="追加する","1",IF('20施設以上'!F81="追加しない","0","")))</f>
        <v/>
      </c>
      <c r="E102" s="4" t="str">
        <f>IF('20施設以上'!E81="電力量・請求情報","1",IF('20施設以上'!E81="電力量情報のみ","0",""))</f>
        <v/>
      </c>
      <c r="F102" s="6"/>
    </row>
    <row r="103" spans="1:6">
      <c r="A103" s="4" t="str">
        <f t="shared" si="2"/>
        <v/>
      </c>
      <c r="B103" s="4" t="str">
        <f>IF('20施設以上'!B82="","",ASC('20施設以上'!B82))</f>
        <v/>
      </c>
      <c r="C103" s="4" t="str">
        <f>IF('20施設以上'!C82="","",ASC('20施設以上'!C82))</f>
        <v/>
      </c>
      <c r="D103" s="4" t="str">
        <f>IF(いんふぉ・EnneSmart利用開始申込書!$B$48="希望しない","",IF('20施設以上'!F82="追加する","1",IF('20施設以上'!F82="追加しない","0","")))</f>
        <v/>
      </c>
      <c r="E103" s="4" t="str">
        <f>IF('20施設以上'!E82="電力量・請求情報","1",IF('20施設以上'!E82="電力量情報のみ","0",""))</f>
        <v/>
      </c>
      <c r="F103" s="6"/>
    </row>
    <row r="104" spans="1:6">
      <c r="A104" s="4" t="str">
        <f t="shared" si="2"/>
        <v/>
      </c>
      <c r="B104" s="4" t="str">
        <f>IF('20施設以上'!B83="","",ASC('20施設以上'!B83))</f>
        <v/>
      </c>
      <c r="C104" s="4" t="str">
        <f>IF('20施設以上'!C83="","",ASC('20施設以上'!C83))</f>
        <v/>
      </c>
      <c r="D104" s="4" t="str">
        <f>IF(いんふぉ・EnneSmart利用開始申込書!$B$48="希望しない","",IF('20施設以上'!F83="追加する","1",IF('20施設以上'!F83="追加しない","0","")))</f>
        <v/>
      </c>
      <c r="E104" s="4" t="str">
        <f>IF('20施設以上'!E83="電力量・請求情報","1",IF('20施設以上'!E83="電力量情報のみ","0",""))</f>
        <v/>
      </c>
      <c r="F104" s="6"/>
    </row>
    <row r="105" spans="1:6">
      <c r="A105" s="4" t="str">
        <f t="shared" si="2"/>
        <v/>
      </c>
      <c r="B105" s="4" t="str">
        <f>IF('20施設以上'!B84="","",ASC('20施設以上'!B84))</f>
        <v/>
      </c>
      <c r="C105" s="4" t="str">
        <f>IF('20施設以上'!C84="","",ASC('20施設以上'!C84))</f>
        <v/>
      </c>
      <c r="D105" s="4" t="str">
        <f>IF(いんふぉ・EnneSmart利用開始申込書!$B$48="希望しない","",IF('20施設以上'!F84="追加する","1",IF('20施設以上'!F84="追加しない","0","")))</f>
        <v/>
      </c>
      <c r="E105" s="4" t="str">
        <f>IF('20施設以上'!E84="電力量・請求情報","1",IF('20施設以上'!E84="電力量情報のみ","0",""))</f>
        <v/>
      </c>
      <c r="F105" s="6"/>
    </row>
    <row r="106" spans="1:6">
      <c r="A106" s="4" t="str">
        <f t="shared" si="2"/>
        <v/>
      </c>
      <c r="B106" s="4" t="str">
        <f>IF('20施設以上'!B85="","",ASC('20施設以上'!B85))</f>
        <v/>
      </c>
      <c r="C106" s="4" t="str">
        <f>IF('20施設以上'!C85="","",ASC('20施設以上'!C85))</f>
        <v/>
      </c>
      <c r="D106" s="4" t="str">
        <f>IF(いんふぉ・EnneSmart利用開始申込書!$B$48="希望しない","",IF('20施設以上'!F85="追加する","1",IF('20施設以上'!F85="追加しない","0","")))</f>
        <v/>
      </c>
      <c r="E106" s="4" t="str">
        <f>IF('20施設以上'!E85="電力量・請求情報","1",IF('20施設以上'!E85="電力量情報のみ","0",""))</f>
        <v/>
      </c>
      <c r="F106" s="6"/>
    </row>
    <row r="107" spans="1:6">
      <c r="A107" s="4" t="str">
        <f t="shared" si="2"/>
        <v/>
      </c>
      <c r="B107" s="4" t="str">
        <f>IF('20施設以上'!B86="","",ASC('20施設以上'!B86))</f>
        <v/>
      </c>
      <c r="C107" s="4" t="str">
        <f>IF('20施設以上'!C86="","",ASC('20施設以上'!C86))</f>
        <v/>
      </c>
      <c r="D107" s="4" t="str">
        <f>IF(いんふぉ・EnneSmart利用開始申込書!$B$48="希望しない","",IF('20施設以上'!F86="追加する","1",IF('20施設以上'!F86="追加しない","0","")))</f>
        <v/>
      </c>
      <c r="E107" s="4" t="str">
        <f>IF('20施設以上'!E86="電力量・請求情報","1",IF('20施設以上'!E86="電力量情報のみ","0",""))</f>
        <v/>
      </c>
      <c r="F107" s="6"/>
    </row>
    <row r="108" spans="1:6">
      <c r="A108" s="4" t="str">
        <f t="shared" si="2"/>
        <v/>
      </c>
      <c r="B108" s="4" t="str">
        <f>IF('20施設以上'!B87="","",ASC('20施設以上'!B87))</f>
        <v/>
      </c>
      <c r="C108" s="4" t="str">
        <f>IF('20施設以上'!C87="","",ASC('20施設以上'!C87))</f>
        <v/>
      </c>
      <c r="D108" s="4" t="str">
        <f>IF(いんふぉ・EnneSmart利用開始申込書!$B$48="希望しない","",IF('20施設以上'!F87="追加する","1",IF('20施設以上'!F87="追加しない","0","")))</f>
        <v/>
      </c>
      <c r="E108" s="4" t="str">
        <f>IF('20施設以上'!E87="電力量・請求情報","1",IF('20施設以上'!E87="電力量情報のみ","0",""))</f>
        <v/>
      </c>
      <c r="F108" s="6"/>
    </row>
    <row r="109" spans="1:6">
      <c r="A109" s="4" t="str">
        <f t="shared" si="2"/>
        <v/>
      </c>
      <c r="B109" s="4" t="str">
        <f>IF('20施設以上'!B88="","",ASC('20施設以上'!B88))</f>
        <v/>
      </c>
      <c r="C109" s="4" t="str">
        <f>IF('20施設以上'!C88="","",ASC('20施設以上'!C88))</f>
        <v/>
      </c>
      <c r="D109" s="4" t="str">
        <f>IF(いんふぉ・EnneSmart利用開始申込書!$B$48="希望しない","",IF('20施設以上'!F88="追加する","1",IF('20施設以上'!F88="追加しない","0","")))</f>
        <v/>
      </c>
      <c r="E109" s="4" t="str">
        <f>IF('20施設以上'!E88="電力量・請求情報","1",IF('20施設以上'!E88="電力量情報のみ","0",""))</f>
        <v/>
      </c>
      <c r="F109" s="6"/>
    </row>
    <row r="110" spans="1:6">
      <c r="A110" s="4" t="str">
        <f t="shared" si="2"/>
        <v/>
      </c>
      <c r="B110" s="4" t="str">
        <f>IF('20施設以上'!B89="","",ASC('20施設以上'!B89))</f>
        <v/>
      </c>
      <c r="C110" s="4" t="str">
        <f>IF('20施設以上'!C89="","",ASC('20施設以上'!C89))</f>
        <v/>
      </c>
      <c r="D110" s="4" t="str">
        <f>IF(いんふぉ・EnneSmart利用開始申込書!$B$48="希望しない","",IF('20施設以上'!F89="追加する","1",IF('20施設以上'!F89="追加しない","0","")))</f>
        <v/>
      </c>
      <c r="E110" s="4" t="str">
        <f>IF('20施設以上'!E89="電力量・請求情報","1",IF('20施設以上'!E89="電力量情報のみ","0",""))</f>
        <v/>
      </c>
      <c r="F110" s="6"/>
    </row>
    <row r="111" spans="1:6">
      <c r="A111" s="4" t="str">
        <f t="shared" si="2"/>
        <v/>
      </c>
      <c r="B111" s="4" t="str">
        <f>IF('20施設以上'!B90="","",ASC('20施設以上'!B90))</f>
        <v/>
      </c>
      <c r="C111" s="4" t="str">
        <f>IF('20施設以上'!C90="","",ASC('20施設以上'!C90))</f>
        <v/>
      </c>
      <c r="D111" s="4" t="str">
        <f>IF(いんふぉ・EnneSmart利用開始申込書!$B$48="希望しない","",IF('20施設以上'!F90="追加する","1",IF('20施設以上'!F90="追加しない","0","")))</f>
        <v/>
      </c>
      <c r="E111" s="4" t="str">
        <f>IF('20施設以上'!E90="電力量・請求情報","1",IF('20施設以上'!E90="電力量情報のみ","0",""))</f>
        <v/>
      </c>
      <c r="F111" s="6"/>
    </row>
    <row r="112" spans="1:6">
      <c r="A112" s="4" t="str">
        <f t="shared" si="2"/>
        <v/>
      </c>
      <c r="B112" s="4" t="str">
        <f>IF('20施設以上'!B91="","",ASC('20施設以上'!B91))</f>
        <v/>
      </c>
      <c r="C112" s="4" t="str">
        <f>IF('20施設以上'!C91="","",ASC('20施設以上'!C91))</f>
        <v/>
      </c>
      <c r="D112" s="4" t="str">
        <f>IF(いんふぉ・EnneSmart利用開始申込書!$B$48="希望しない","",IF('20施設以上'!F91="追加する","1",IF('20施設以上'!F91="追加しない","0","")))</f>
        <v/>
      </c>
      <c r="E112" s="4" t="str">
        <f>IF('20施設以上'!E91="電力量・請求情報","1",IF('20施設以上'!E91="電力量情報のみ","0",""))</f>
        <v/>
      </c>
      <c r="F112" s="6"/>
    </row>
    <row r="113" spans="1:6">
      <c r="A113" s="4" t="str">
        <f t="shared" si="2"/>
        <v/>
      </c>
      <c r="B113" s="4" t="str">
        <f>IF('20施設以上'!B92="","",ASC('20施設以上'!B92))</f>
        <v/>
      </c>
      <c r="C113" s="4" t="str">
        <f>IF('20施設以上'!C92="","",ASC('20施設以上'!C92))</f>
        <v/>
      </c>
      <c r="D113" s="4" t="str">
        <f>IF(いんふぉ・EnneSmart利用開始申込書!$B$48="希望しない","",IF('20施設以上'!F92="追加する","1",IF('20施設以上'!F92="追加しない","0","")))</f>
        <v/>
      </c>
      <c r="E113" s="4" t="str">
        <f>IF('20施設以上'!E92="電力量・請求情報","1",IF('20施設以上'!E92="電力量情報のみ","0",""))</f>
        <v/>
      </c>
      <c r="F113" s="6"/>
    </row>
    <row r="114" spans="1:6">
      <c r="A114" s="4" t="str">
        <f t="shared" si="2"/>
        <v/>
      </c>
      <c r="B114" s="4" t="str">
        <f>IF('20施設以上'!B93="","",ASC('20施設以上'!B93))</f>
        <v/>
      </c>
      <c r="C114" s="4" t="str">
        <f>IF('20施設以上'!C93="","",ASC('20施設以上'!C93))</f>
        <v/>
      </c>
      <c r="D114" s="4" t="str">
        <f>IF(いんふぉ・EnneSmart利用開始申込書!$B$48="希望しない","",IF('20施設以上'!F93="追加する","1",IF('20施設以上'!F93="追加しない","0","")))</f>
        <v/>
      </c>
      <c r="E114" s="4" t="str">
        <f>IF('20施設以上'!E93="電力量・請求情報","1",IF('20施設以上'!E93="電力量情報のみ","0",""))</f>
        <v/>
      </c>
      <c r="F114" s="6"/>
    </row>
    <row r="115" spans="1:6">
      <c r="A115" s="4" t="str">
        <f t="shared" si="2"/>
        <v/>
      </c>
      <c r="B115" s="4" t="str">
        <f>IF('20施設以上'!B94="","",ASC('20施設以上'!B94))</f>
        <v/>
      </c>
      <c r="C115" s="4" t="str">
        <f>IF('20施設以上'!C94="","",ASC('20施設以上'!C94))</f>
        <v/>
      </c>
      <c r="D115" s="4" t="str">
        <f>IF(いんふぉ・EnneSmart利用開始申込書!$B$48="希望しない","",IF('20施設以上'!F94="追加する","1",IF('20施設以上'!F94="追加しない","0","")))</f>
        <v/>
      </c>
      <c r="E115" s="4" t="str">
        <f>IF('20施設以上'!E94="電力量・請求情報","1",IF('20施設以上'!E94="電力量情報のみ","0",""))</f>
        <v/>
      </c>
      <c r="F115" s="6"/>
    </row>
    <row r="116" spans="1:6">
      <c r="A116" s="4" t="str">
        <f t="shared" si="2"/>
        <v/>
      </c>
      <c r="B116" s="4" t="str">
        <f>IF('20施設以上'!B95="","",ASC('20施設以上'!B95))</f>
        <v/>
      </c>
      <c r="C116" s="4" t="str">
        <f>IF('20施設以上'!C95="","",ASC('20施設以上'!C95))</f>
        <v/>
      </c>
      <c r="D116" s="4" t="str">
        <f>IF(いんふぉ・EnneSmart利用開始申込書!$B$48="希望しない","",IF('20施設以上'!F95="追加する","1",IF('20施設以上'!F95="追加しない","0","")))</f>
        <v/>
      </c>
      <c r="E116" s="4" t="str">
        <f>IF('20施設以上'!E95="電力量・請求情報","1",IF('20施設以上'!E95="電力量情報のみ","0",""))</f>
        <v/>
      </c>
      <c r="F116" s="6"/>
    </row>
    <row r="117" spans="1:6">
      <c r="A117" s="4" t="str">
        <f t="shared" si="2"/>
        <v/>
      </c>
      <c r="B117" s="4" t="str">
        <f>IF('20施設以上'!B96="","",ASC('20施設以上'!B96))</f>
        <v/>
      </c>
      <c r="C117" s="4" t="str">
        <f>IF('20施設以上'!C96="","",ASC('20施設以上'!C96))</f>
        <v/>
      </c>
      <c r="D117" s="4" t="str">
        <f>IF(いんふぉ・EnneSmart利用開始申込書!$B$48="希望しない","",IF('20施設以上'!F96="追加する","1",IF('20施設以上'!F96="追加しない","0","")))</f>
        <v/>
      </c>
      <c r="E117" s="4" t="str">
        <f>IF('20施設以上'!E96="電力量・請求情報","1",IF('20施設以上'!E96="電力量情報のみ","0",""))</f>
        <v/>
      </c>
      <c r="F117" s="6"/>
    </row>
    <row r="118" spans="1:6">
      <c r="A118" s="4" t="str">
        <f t="shared" si="2"/>
        <v/>
      </c>
      <c r="B118" s="4" t="str">
        <f>IF('20施設以上'!B97="","",ASC('20施設以上'!B97))</f>
        <v/>
      </c>
      <c r="C118" s="4" t="str">
        <f>IF('20施設以上'!C97="","",ASC('20施設以上'!C97))</f>
        <v/>
      </c>
      <c r="D118" s="4" t="str">
        <f>IF(いんふぉ・EnneSmart利用開始申込書!$B$48="希望しない","",IF('20施設以上'!F97="追加する","1",IF('20施設以上'!F97="追加しない","0","")))</f>
        <v/>
      </c>
      <c r="E118" s="4" t="str">
        <f>IF('20施設以上'!E97="電力量・請求情報","1",IF('20施設以上'!E97="電力量情報のみ","0",""))</f>
        <v/>
      </c>
      <c r="F118" s="6"/>
    </row>
    <row r="119" spans="1:6">
      <c r="A119" s="4" t="str">
        <f t="shared" si="2"/>
        <v/>
      </c>
      <c r="B119" s="4" t="str">
        <f>IF('20施設以上'!B98="","",ASC('20施設以上'!B98))</f>
        <v/>
      </c>
      <c r="C119" s="4" t="str">
        <f>IF('20施設以上'!C98="","",ASC('20施設以上'!C98))</f>
        <v/>
      </c>
      <c r="D119" s="4" t="str">
        <f>IF(いんふぉ・EnneSmart利用開始申込書!$B$48="希望しない","",IF('20施設以上'!F98="追加する","1",IF('20施設以上'!F98="追加しない","0","")))</f>
        <v/>
      </c>
      <c r="E119" s="4" t="str">
        <f>IF('20施設以上'!E98="電力量・請求情報","1",IF('20施設以上'!E98="電力量情報のみ","0",""))</f>
        <v/>
      </c>
      <c r="F119" s="6"/>
    </row>
    <row r="120" spans="1:6">
      <c r="A120" s="4" t="str">
        <f t="shared" si="2"/>
        <v/>
      </c>
      <c r="B120" s="4" t="str">
        <f>IF('20施設以上'!B99="","",ASC('20施設以上'!B99))</f>
        <v/>
      </c>
      <c r="C120" s="4" t="str">
        <f>IF('20施設以上'!C99="","",ASC('20施設以上'!C99))</f>
        <v/>
      </c>
      <c r="D120" s="4" t="str">
        <f>IF(いんふぉ・EnneSmart利用開始申込書!$B$48="希望しない","",IF('20施設以上'!F99="追加する","1",IF('20施設以上'!F99="追加しない","0","")))</f>
        <v/>
      </c>
      <c r="E120" s="4" t="str">
        <f>IF('20施設以上'!E99="電力量・請求情報","1",IF('20施設以上'!E99="電力量情報のみ","0",""))</f>
        <v/>
      </c>
      <c r="F120" s="6"/>
    </row>
    <row r="121" spans="1:6">
      <c r="A121" s="4" t="str">
        <f t="shared" si="2"/>
        <v/>
      </c>
      <c r="B121" s="4" t="str">
        <f>IF('20施設以上'!B100="","",ASC('20施設以上'!B100))</f>
        <v/>
      </c>
      <c r="C121" s="4" t="str">
        <f>IF('20施設以上'!C100="","",ASC('20施設以上'!C100))</f>
        <v/>
      </c>
      <c r="D121" s="4" t="str">
        <f>IF(いんふぉ・EnneSmart利用開始申込書!$B$48="希望しない","",IF('20施設以上'!F100="追加する","1",IF('20施設以上'!F100="追加しない","0","")))</f>
        <v/>
      </c>
      <c r="E121" s="4" t="str">
        <f>IF('20施設以上'!E100="電力量・請求情報","1",IF('20施設以上'!E100="電力量情報のみ","0",""))</f>
        <v/>
      </c>
      <c r="F121" s="6"/>
    </row>
    <row r="122" spans="1:6">
      <c r="A122" s="4" t="str">
        <f t="shared" si="2"/>
        <v/>
      </c>
      <c r="B122" s="4" t="str">
        <f>IF('20施設以上'!B101="","",ASC('20施設以上'!B101))</f>
        <v/>
      </c>
      <c r="C122" s="4" t="str">
        <f>IF('20施設以上'!C101="","",ASC('20施設以上'!C101))</f>
        <v/>
      </c>
      <c r="D122" s="4" t="str">
        <f>IF(いんふぉ・EnneSmart利用開始申込書!$B$48="希望しない","",IF('20施設以上'!F101="追加する","1",IF('20施設以上'!F101="追加しない","0","")))</f>
        <v/>
      </c>
      <c r="E122" s="4" t="str">
        <f>IF('20施設以上'!E101="電力量・請求情報","1",IF('20施設以上'!E101="電力量情報のみ","0",""))</f>
        <v/>
      </c>
      <c r="F122" s="6"/>
    </row>
    <row r="123" spans="1:6">
      <c r="A123" s="4" t="str">
        <f t="shared" si="2"/>
        <v/>
      </c>
      <c r="B123" s="4" t="str">
        <f>IF('20施設以上'!B102="","",ASC('20施設以上'!B102))</f>
        <v/>
      </c>
      <c r="C123" s="4" t="str">
        <f>IF('20施設以上'!C102="","",ASC('20施設以上'!C102))</f>
        <v/>
      </c>
      <c r="D123" s="4" t="str">
        <f>IF(いんふぉ・EnneSmart利用開始申込書!$B$48="希望しない","",IF('20施設以上'!F102="追加する","1",IF('20施設以上'!F102="追加しない","0","")))</f>
        <v/>
      </c>
      <c r="E123" s="4" t="str">
        <f>IF('20施設以上'!E102="電力量・請求情報","1",IF('20施設以上'!E102="電力量情報のみ","0",""))</f>
        <v/>
      </c>
      <c r="F123" s="6"/>
    </row>
    <row r="124" spans="1:6">
      <c r="A124" s="4" t="str">
        <f t="shared" si="2"/>
        <v/>
      </c>
      <c r="B124" s="4" t="str">
        <f>IF('20施設以上'!B103="","",ASC('20施設以上'!B103))</f>
        <v/>
      </c>
      <c r="C124" s="4" t="str">
        <f>IF('20施設以上'!C103="","",ASC('20施設以上'!C103))</f>
        <v/>
      </c>
      <c r="D124" s="4" t="str">
        <f>IF(いんふぉ・EnneSmart利用開始申込書!$B$48="希望しない","",IF('20施設以上'!F103="追加する","1",IF('20施設以上'!F103="追加しない","0","")))</f>
        <v/>
      </c>
      <c r="E124" s="4" t="str">
        <f>IF('20施設以上'!E103="電力量・請求情報","1",IF('20施設以上'!E103="電力量情報のみ","0",""))</f>
        <v/>
      </c>
      <c r="F124" s="6"/>
    </row>
    <row r="125" spans="1:6">
      <c r="A125" s="4" t="str">
        <f t="shared" si="2"/>
        <v/>
      </c>
      <c r="B125" s="4" t="str">
        <f>IF('20施設以上'!B104="","",ASC('20施設以上'!B104))</f>
        <v/>
      </c>
      <c r="C125" s="4" t="str">
        <f>IF('20施設以上'!C104="","",ASC('20施設以上'!C104))</f>
        <v/>
      </c>
      <c r="D125" s="4" t="str">
        <f>IF(いんふぉ・EnneSmart利用開始申込書!$B$48="希望しない","",IF('20施設以上'!F104="追加する","1",IF('20施設以上'!F104="追加しない","0","")))</f>
        <v/>
      </c>
      <c r="E125" s="4" t="str">
        <f>IF('20施設以上'!E104="電力量・請求情報","1",IF('20施設以上'!E104="電力量情報のみ","0",""))</f>
        <v/>
      </c>
      <c r="F125" s="6"/>
    </row>
    <row r="126" spans="1:6">
      <c r="A126" s="4" t="str">
        <f t="shared" si="2"/>
        <v/>
      </c>
      <c r="B126" s="4" t="str">
        <f>IF('20施設以上'!B105="","",ASC('20施設以上'!B105))</f>
        <v/>
      </c>
      <c r="C126" s="4" t="str">
        <f>IF('20施設以上'!C105="","",ASC('20施設以上'!C105))</f>
        <v/>
      </c>
      <c r="D126" s="4" t="str">
        <f>IF(いんふぉ・EnneSmart利用開始申込書!$B$48="希望しない","",IF('20施設以上'!F105="追加する","1",IF('20施設以上'!F105="追加しない","0","")))</f>
        <v/>
      </c>
      <c r="E126" s="4" t="str">
        <f>IF('20施設以上'!E105="電力量・請求情報","1",IF('20施設以上'!E105="電力量情報のみ","0",""))</f>
        <v/>
      </c>
      <c r="F126" s="6"/>
    </row>
    <row r="127" spans="1:6">
      <c r="A127" s="4" t="str">
        <f t="shared" si="2"/>
        <v/>
      </c>
      <c r="B127" s="4" t="str">
        <f>IF('20施設以上'!B106="","",ASC('20施設以上'!B106))</f>
        <v/>
      </c>
      <c r="C127" s="4" t="str">
        <f>IF('20施設以上'!C106="","",ASC('20施設以上'!C106))</f>
        <v/>
      </c>
      <c r="D127" s="4" t="str">
        <f>IF(いんふぉ・EnneSmart利用開始申込書!$B$48="希望しない","",IF('20施設以上'!F106="追加する","1",IF('20施設以上'!F106="追加しない","0","")))</f>
        <v/>
      </c>
      <c r="E127" s="4" t="str">
        <f>IF('20施設以上'!E106="電力量・請求情報","1",IF('20施設以上'!E106="電力量情報のみ","0",""))</f>
        <v/>
      </c>
      <c r="F127" s="6"/>
    </row>
    <row r="128" spans="1:6">
      <c r="A128" s="4" t="str">
        <f t="shared" si="2"/>
        <v/>
      </c>
      <c r="B128" s="4" t="str">
        <f>IF('20施設以上'!B107="","",ASC('20施設以上'!B107))</f>
        <v/>
      </c>
      <c r="C128" s="4" t="str">
        <f>IF('20施設以上'!C107="","",ASC('20施設以上'!C107))</f>
        <v/>
      </c>
      <c r="D128" s="4" t="str">
        <f>IF(いんふぉ・EnneSmart利用開始申込書!$B$48="希望しない","",IF('20施設以上'!F107="追加する","1",IF('20施設以上'!F107="追加しない","0","")))</f>
        <v/>
      </c>
      <c r="E128" s="4" t="str">
        <f>IF('20施設以上'!E107="電力量・請求情報","1",IF('20施設以上'!E107="電力量情報のみ","0",""))</f>
        <v/>
      </c>
      <c r="F128" s="6"/>
    </row>
    <row r="129" spans="1:6">
      <c r="A129" s="4" t="str">
        <f t="shared" si="2"/>
        <v/>
      </c>
      <c r="B129" s="4" t="str">
        <f>IF('20施設以上'!B108="","",ASC('20施設以上'!B108))</f>
        <v/>
      </c>
      <c r="C129" s="4" t="str">
        <f>IF('20施設以上'!C108="","",ASC('20施設以上'!C108))</f>
        <v/>
      </c>
      <c r="D129" s="4" t="str">
        <f>IF(いんふぉ・EnneSmart利用開始申込書!$B$48="希望しない","",IF('20施設以上'!F108="追加する","1",IF('20施設以上'!F108="追加しない","0","")))</f>
        <v/>
      </c>
      <c r="E129" s="4" t="str">
        <f>IF('20施設以上'!E108="電力量・請求情報","1",IF('20施設以上'!E108="電力量情報のみ","0",""))</f>
        <v/>
      </c>
      <c r="F129" s="6"/>
    </row>
    <row r="130" spans="1:6">
      <c r="A130" s="4" t="str">
        <f t="shared" si="2"/>
        <v/>
      </c>
      <c r="B130" s="4" t="str">
        <f>IF('20施設以上'!B109="","",ASC('20施設以上'!B109))</f>
        <v/>
      </c>
      <c r="C130" s="4" t="str">
        <f>IF('20施設以上'!C109="","",ASC('20施設以上'!C109))</f>
        <v/>
      </c>
      <c r="D130" s="4" t="str">
        <f>IF(いんふぉ・EnneSmart利用開始申込書!$B$48="希望しない","",IF('20施設以上'!F109="追加する","1",IF('20施設以上'!F109="追加しない","0","")))</f>
        <v/>
      </c>
      <c r="E130" s="4" t="str">
        <f>IF('20施設以上'!E109="電力量・請求情報","1",IF('20施設以上'!E109="電力量情報のみ","0",""))</f>
        <v/>
      </c>
      <c r="F130" s="6"/>
    </row>
    <row r="131" spans="1:6">
      <c r="A131" s="4" t="str">
        <f t="shared" si="2"/>
        <v/>
      </c>
      <c r="B131" s="4" t="str">
        <f>IF('20施設以上'!B110="","",ASC('20施設以上'!B110))</f>
        <v/>
      </c>
      <c r="C131" s="4" t="str">
        <f>IF('20施設以上'!C110="","",ASC('20施設以上'!C110))</f>
        <v/>
      </c>
      <c r="D131" s="4" t="str">
        <f>IF(いんふぉ・EnneSmart利用開始申込書!$B$48="希望しない","",IF('20施設以上'!F110="追加する","1",IF('20施設以上'!F110="追加しない","0","")))</f>
        <v/>
      </c>
      <c r="E131" s="4" t="str">
        <f>IF('20施設以上'!E110="電力量・請求情報","1",IF('20施設以上'!E110="電力量情報のみ","0",""))</f>
        <v/>
      </c>
      <c r="F131" s="6"/>
    </row>
    <row r="132" spans="1:6">
      <c r="A132" s="4" t="str">
        <f t="shared" si="2"/>
        <v/>
      </c>
      <c r="B132" s="4" t="str">
        <f>IF('20施設以上'!B111="","",ASC('20施設以上'!B111))</f>
        <v/>
      </c>
      <c r="C132" s="4" t="str">
        <f>IF('20施設以上'!C111="","",ASC('20施設以上'!C111))</f>
        <v/>
      </c>
      <c r="D132" s="4" t="str">
        <f>IF(いんふぉ・EnneSmart利用開始申込書!$B$48="希望しない","",IF('20施設以上'!F111="追加する","1",IF('20施設以上'!F111="追加しない","0","")))</f>
        <v/>
      </c>
      <c r="E132" s="4" t="str">
        <f>IF('20施設以上'!E111="電力量・請求情報","1",IF('20施設以上'!E111="電力量情報のみ","0",""))</f>
        <v/>
      </c>
      <c r="F132" s="6"/>
    </row>
    <row r="133" spans="1:6">
      <c r="A133" s="4" t="str">
        <f t="shared" si="2"/>
        <v/>
      </c>
      <c r="B133" s="4" t="str">
        <f>IF('20施設以上'!B112="","",ASC('20施設以上'!B112))</f>
        <v/>
      </c>
      <c r="C133" s="4" t="str">
        <f>IF('20施設以上'!C112="","",ASC('20施設以上'!C112))</f>
        <v/>
      </c>
      <c r="D133" s="4" t="str">
        <f>IF(いんふぉ・EnneSmart利用開始申込書!$B$48="希望しない","",IF('20施設以上'!F112="追加する","1",IF('20施設以上'!F112="追加しない","0","")))</f>
        <v/>
      </c>
      <c r="E133" s="4" t="str">
        <f>IF('20施設以上'!E112="電力量・請求情報","1",IF('20施設以上'!E112="電力量情報のみ","0",""))</f>
        <v/>
      </c>
      <c r="F133" s="6"/>
    </row>
    <row r="134" spans="1:6">
      <c r="A134" s="4" t="str">
        <f t="shared" si="2"/>
        <v/>
      </c>
      <c r="B134" s="4" t="str">
        <f>IF('20施設以上'!B113="","",ASC('20施設以上'!B113))</f>
        <v/>
      </c>
      <c r="C134" s="4" t="str">
        <f>IF('20施設以上'!C113="","",ASC('20施設以上'!C113))</f>
        <v/>
      </c>
      <c r="D134" s="4" t="str">
        <f>IF(いんふぉ・EnneSmart利用開始申込書!$B$48="希望しない","",IF('20施設以上'!F113="追加する","1",IF('20施設以上'!F113="追加しない","0","")))</f>
        <v/>
      </c>
      <c r="E134" s="4" t="str">
        <f>IF('20施設以上'!E113="電力量・請求情報","1",IF('20施設以上'!E113="電力量情報のみ","0",""))</f>
        <v/>
      </c>
      <c r="F134" s="6"/>
    </row>
    <row r="135" spans="1:6">
      <c r="A135" s="4" t="str">
        <f t="shared" si="2"/>
        <v/>
      </c>
      <c r="B135" s="4" t="str">
        <f>IF('20施設以上'!B114="","",ASC('20施設以上'!B114))</f>
        <v/>
      </c>
      <c r="C135" s="4" t="str">
        <f>IF('20施設以上'!C114="","",ASC('20施設以上'!C114))</f>
        <v/>
      </c>
      <c r="D135" s="4" t="str">
        <f>IF(いんふぉ・EnneSmart利用開始申込書!$B$48="希望しない","",IF('20施設以上'!F114="追加する","1",IF('20施設以上'!F114="追加しない","0","")))</f>
        <v/>
      </c>
      <c r="E135" s="4" t="str">
        <f>IF('20施設以上'!E114="電力量・請求情報","1",IF('20施設以上'!E114="電力量情報のみ","0",""))</f>
        <v/>
      </c>
      <c r="F135" s="6"/>
    </row>
    <row r="136" spans="1:6">
      <c r="A136" s="4" t="str">
        <f t="shared" si="2"/>
        <v/>
      </c>
      <c r="B136" s="4" t="str">
        <f>IF('20施設以上'!B115="","",ASC('20施設以上'!B115))</f>
        <v/>
      </c>
      <c r="C136" s="4" t="str">
        <f>IF('20施設以上'!C115="","",ASC('20施設以上'!C115))</f>
        <v/>
      </c>
      <c r="D136" s="4" t="str">
        <f>IF(いんふぉ・EnneSmart利用開始申込書!$B$48="希望しない","",IF('20施設以上'!F115="追加する","1",IF('20施設以上'!F115="追加しない","0","")))</f>
        <v/>
      </c>
      <c r="E136" s="4" t="str">
        <f>IF('20施設以上'!E115="電力量・請求情報","1",IF('20施設以上'!E115="電力量情報のみ","0",""))</f>
        <v/>
      </c>
      <c r="F136" s="6"/>
    </row>
    <row r="137" spans="1:6">
      <c r="A137" s="4" t="str">
        <f t="shared" si="2"/>
        <v/>
      </c>
      <c r="B137" s="4" t="str">
        <f>IF('20施設以上'!B116="","",ASC('20施設以上'!B116))</f>
        <v/>
      </c>
      <c r="C137" s="4" t="str">
        <f>IF('20施設以上'!C116="","",ASC('20施設以上'!C116))</f>
        <v/>
      </c>
      <c r="D137" s="4" t="str">
        <f>IF(いんふぉ・EnneSmart利用開始申込書!$B$48="希望しない","",IF('20施設以上'!F116="追加する","1",IF('20施設以上'!F116="追加しない","0","")))</f>
        <v/>
      </c>
      <c r="E137" s="4" t="str">
        <f>IF('20施設以上'!E116="電力量・請求情報","1",IF('20施設以上'!E116="電力量情報のみ","0",""))</f>
        <v/>
      </c>
      <c r="F137" s="6"/>
    </row>
    <row r="138" spans="1:6">
      <c r="A138" s="4" t="str">
        <f t="shared" si="2"/>
        <v/>
      </c>
      <c r="B138" s="4" t="str">
        <f>IF('20施設以上'!B117="","",ASC('20施設以上'!B117))</f>
        <v/>
      </c>
      <c r="C138" s="4" t="str">
        <f>IF('20施設以上'!C117="","",ASC('20施設以上'!C117))</f>
        <v/>
      </c>
      <c r="D138" s="4" t="str">
        <f>IF(いんふぉ・EnneSmart利用開始申込書!$B$48="希望しない","",IF('20施設以上'!F117="追加する","1",IF('20施設以上'!F117="追加しない","0","")))</f>
        <v/>
      </c>
      <c r="E138" s="4" t="str">
        <f>IF('20施設以上'!E117="電力量・請求情報","1",IF('20施設以上'!E117="電力量情報のみ","0",""))</f>
        <v/>
      </c>
      <c r="F138" s="6"/>
    </row>
    <row r="139" spans="1:6">
      <c r="A139" s="4" t="str">
        <f t="shared" si="2"/>
        <v/>
      </c>
      <c r="B139" s="4" t="str">
        <f>IF('20施設以上'!B118="","",ASC('20施設以上'!B118))</f>
        <v/>
      </c>
      <c r="C139" s="4" t="str">
        <f>IF('20施設以上'!C118="","",ASC('20施設以上'!C118))</f>
        <v/>
      </c>
      <c r="D139" s="4" t="str">
        <f>IF(いんふぉ・EnneSmart利用開始申込書!$B$48="希望しない","",IF('20施設以上'!F118="追加する","1",IF('20施設以上'!F118="追加しない","0","")))</f>
        <v/>
      </c>
      <c r="E139" s="4" t="str">
        <f>IF('20施設以上'!E118="電力量・請求情報","1",IF('20施設以上'!E118="電力量情報のみ","0",""))</f>
        <v/>
      </c>
      <c r="F139" s="6"/>
    </row>
    <row r="140" spans="1:6">
      <c r="A140" s="4" t="str">
        <f t="shared" si="2"/>
        <v/>
      </c>
      <c r="B140" s="4" t="str">
        <f>IF('20施設以上'!B119="","",ASC('20施設以上'!B119))</f>
        <v/>
      </c>
      <c r="C140" s="4" t="str">
        <f>IF('20施設以上'!C119="","",ASC('20施設以上'!C119))</f>
        <v/>
      </c>
      <c r="D140" s="4" t="str">
        <f>IF(いんふぉ・EnneSmart利用開始申込書!$B$48="希望しない","",IF('20施設以上'!F119="追加する","1",IF('20施設以上'!F119="追加しない","0","")))</f>
        <v/>
      </c>
      <c r="E140" s="4" t="str">
        <f>IF('20施設以上'!E119="電力量・請求情報","1",IF('20施設以上'!E119="電力量情報のみ","0",""))</f>
        <v/>
      </c>
      <c r="F140" s="6"/>
    </row>
    <row r="141" spans="1:6">
      <c r="A141" s="4" t="str">
        <f t="shared" si="2"/>
        <v/>
      </c>
      <c r="B141" s="4" t="str">
        <f>IF('20施設以上'!B120="","",ASC('20施設以上'!B120))</f>
        <v/>
      </c>
      <c r="C141" s="4" t="str">
        <f>IF('20施設以上'!C120="","",ASC('20施設以上'!C120))</f>
        <v/>
      </c>
      <c r="D141" s="4" t="str">
        <f>IF(いんふぉ・EnneSmart利用開始申込書!$B$48="希望しない","",IF('20施設以上'!F120="追加する","1",IF('20施設以上'!F120="追加しない","0","")))</f>
        <v/>
      </c>
      <c r="E141" s="4" t="str">
        <f>IF('20施設以上'!E120="電力量・請求情報","1",IF('20施設以上'!E120="電力量情報のみ","0",""))</f>
        <v/>
      </c>
      <c r="F141" s="6"/>
    </row>
    <row r="142" spans="1:6">
      <c r="A142" s="4" t="str">
        <f t="shared" si="2"/>
        <v/>
      </c>
      <c r="B142" s="4" t="str">
        <f>IF('20施設以上'!B121="","",ASC('20施設以上'!B121))</f>
        <v/>
      </c>
      <c r="C142" s="4" t="str">
        <f>IF('20施設以上'!C121="","",ASC('20施設以上'!C121))</f>
        <v/>
      </c>
      <c r="D142" s="4" t="str">
        <f>IF(いんふぉ・EnneSmart利用開始申込書!$B$48="希望しない","",IF('20施設以上'!F121="追加する","1",IF('20施設以上'!F121="追加しない","0","")))</f>
        <v/>
      </c>
      <c r="E142" s="4" t="str">
        <f>IF('20施設以上'!E121="電力量・請求情報","1",IF('20施設以上'!E121="電力量情報のみ","0",""))</f>
        <v/>
      </c>
      <c r="F142" s="6"/>
    </row>
    <row r="143" spans="1:6">
      <c r="A143" s="4" t="str">
        <f t="shared" si="2"/>
        <v/>
      </c>
      <c r="B143" s="4" t="str">
        <f>IF('20施設以上'!B122="","",ASC('20施設以上'!B122))</f>
        <v/>
      </c>
      <c r="C143" s="4" t="str">
        <f>IF('20施設以上'!C122="","",ASC('20施設以上'!C122))</f>
        <v/>
      </c>
      <c r="D143" s="4" t="str">
        <f>IF(いんふぉ・EnneSmart利用開始申込書!$B$48="希望しない","",IF('20施設以上'!F122="追加する","1",IF('20施設以上'!F122="追加しない","0","")))</f>
        <v/>
      </c>
      <c r="E143" s="4" t="str">
        <f>IF('20施設以上'!E122="電力量・請求情報","1",IF('20施設以上'!E122="電力量情報のみ","0",""))</f>
        <v/>
      </c>
      <c r="F143" s="6"/>
    </row>
    <row r="144" spans="1:6">
      <c r="A144" s="4" t="str">
        <f t="shared" si="2"/>
        <v/>
      </c>
      <c r="B144" s="4" t="str">
        <f>IF('20施設以上'!B123="","",ASC('20施設以上'!B123))</f>
        <v/>
      </c>
      <c r="C144" s="4" t="str">
        <f>IF('20施設以上'!C123="","",ASC('20施設以上'!C123))</f>
        <v/>
      </c>
      <c r="D144" s="4" t="str">
        <f>IF(いんふぉ・EnneSmart利用開始申込書!$B$48="希望しない","",IF('20施設以上'!F123="追加する","1",IF('20施設以上'!F123="追加しない","0","")))</f>
        <v/>
      </c>
      <c r="E144" s="4" t="str">
        <f>IF('20施設以上'!E123="電力量・請求情報","1",IF('20施設以上'!E123="電力量情報のみ","0",""))</f>
        <v/>
      </c>
      <c r="F144" s="6"/>
    </row>
    <row r="145" spans="1:6">
      <c r="A145" s="4" t="str">
        <f t="shared" si="2"/>
        <v/>
      </c>
      <c r="B145" s="4" t="str">
        <f>IF('20施設以上'!B124="","",ASC('20施設以上'!B124))</f>
        <v/>
      </c>
      <c r="C145" s="4" t="str">
        <f>IF('20施設以上'!C124="","",ASC('20施設以上'!C124))</f>
        <v/>
      </c>
      <c r="D145" s="4" t="str">
        <f>IF(いんふぉ・EnneSmart利用開始申込書!$B$48="希望しない","",IF('20施設以上'!F124="追加する","1",IF('20施設以上'!F124="追加しない","0","")))</f>
        <v/>
      </c>
      <c r="E145" s="4" t="str">
        <f>IF('20施設以上'!E124="電力量・請求情報","1",IF('20施設以上'!E124="電力量情報のみ","0",""))</f>
        <v/>
      </c>
      <c r="F145" s="6"/>
    </row>
    <row r="146" spans="1:6">
      <c r="A146" s="4" t="str">
        <f t="shared" si="2"/>
        <v/>
      </c>
      <c r="B146" s="4" t="str">
        <f>IF('20施設以上'!B125="","",ASC('20施設以上'!B125))</f>
        <v/>
      </c>
      <c r="C146" s="4" t="str">
        <f>IF('20施設以上'!C125="","",ASC('20施設以上'!C125))</f>
        <v/>
      </c>
      <c r="D146" s="4" t="str">
        <f>IF(いんふぉ・EnneSmart利用開始申込書!$B$48="希望しない","",IF('20施設以上'!F125="追加する","1",IF('20施設以上'!F125="追加しない","0","")))</f>
        <v/>
      </c>
      <c r="E146" s="4" t="str">
        <f>IF('20施設以上'!E125="電力量・請求情報","1",IF('20施設以上'!E125="電力量情報のみ","0",""))</f>
        <v/>
      </c>
      <c r="F146" s="6"/>
    </row>
    <row r="147" spans="1:6">
      <c r="A147" s="4" t="str">
        <f t="shared" si="2"/>
        <v/>
      </c>
      <c r="B147" s="4" t="str">
        <f>IF('20施設以上'!B126="","",ASC('20施設以上'!B126))</f>
        <v/>
      </c>
      <c r="C147" s="4" t="str">
        <f>IF('20施設以上'!C126="","",ASC('20施設以上'!C126))</f>
        <v/>
      </c>
      <c r="D147" s="4" t="str">
        <f>IF(いんふぉ・EnneSmart利用開始申込書!$B$48="希望しない","",IF('20施設以上'!F126="追加する","1",IF('20施設以上'!F126="追加しない","0","")))</f>
        <v/>
      </c>
      <c r="E147" s="4" t="str">
        <f>IF('20施設以上'!E126="電力量・請求情報","1",IF('20施設以上'!E126="電力量情報のみ","0",""))</f>
        <v/>
      </c>
      <c r="F147" s="6"/>
    </row>
    <row r="148" spans="1:6">
      <c r="A148" s="4" t="str">
        <f t="shared" si="2"/>
        <v/>
      </c>
      <c r="B148" s="4" t="str">
        <f>IF('20施設以上'!B127="","",ASC('20施設以上'!B127))</f>
        <v/>
      </c>
      <c r="C148" s="4" t="str">
        <f>IF('20施設以上'!C127="","",ASC('20施設以上'!C127))</f>
        <v/>
      </c>
      <c r="D148" s="4" t="str">
        <f>IF(いんふぉ・EnneSmart利用開始申込書!$B$48="希望しない","",IF('20施設以上'!F127="追加する","1",IF('20施設以上'!F127="追加しない","0","")))</f>
        <v/>
      </c>
      <c r="E148" s="4" t="str">
        <f>IF('20施設以上'!E127="電力量・請求情報","1",IF('20施設以上'!E127="電力量情報のみ","0",""))</f>
        <v/>
      </c>
      <c r="F148" s="6"/>
    </row>
    <row r="149" spans="1:6">
      <c r="A149" s="4" t="str">
        <f t="shared" si="2"/>
        <v/>
      </c>
      <c r="B149" s="4" t="str">
        <f>IF('20施設以上'!B128="","",ASC('20施設以上'!B128))</f>
        <v/>
      </c>
      <c r="C149" s="4" t="str">
        <f>IF('20施設以上'!C128="","",ASC('20施設以上'!C128))</f>
        <v/>
      </c>
      <c r="D149" s="4" t="str">
        <f>IF(いんふぉ・EnneSmart利用開始申込書!$B$48="希望しない","",IF('20施設以上'!F128="追加する","1",IF('20施設以上'!F128="追加しない","0","")))</f>
        <v/>
      </c>
      <c r="E149" s="4" t="str">
        <f>IF('20施設以上'!E128="電力量・請求情報","1",IF('20施設以上'!E128="電力量情報のみ","0",""))</f>
        <v/>
      </c>
      <c r="F149" s="6"/>
    </row>
    <row r="150" spans="1:6">
      <c r="A150" s="4" t="str">
        <f t="shared" si="2"/>
        <v/>
      </c>
      <c r="B150" s="4" t="str">
        <f>IF('20施設以上'!B129="","",ASC('20施設以上'!B129))</f>
        <v/>
      </c>
      <c r="C150" s="4" t="str">
        <f>IF('20施設以上'!C129="","",ASC('20施設以上'!C129))</f>
        <v/>
      </c>
      <c r="D150" s="4" t="str">
        <f>IF(いんふぉ・EnneSmart利用開始申込書!$B$48="希望しない","",IF('20施設以上'!F129="追加する","1",IF('20施設以上'!F129="追加しない","0","")))</f>
        <v/>
      </c>
      <c r="E150" s="4" t="str">
        <f>IF('20施設以上'!E129="電力量・請求情報","1",IF('20施設以上'!E129="電力量情報のみ","0",""))</f>
        <v/>
      </c>
      <c r="F150" s="6"/>
    </row>
    <row r="151" spans="1:6">
      <c r="A151" s="4" t="str">
        <f t="shared" si="2"/>
        <v/>
      </c>
      <c r="B151" s="4" t="str">
        <f>IF('20施設以上'!B130="","",ASC('20施設以上'!B130))</f>
        <v/>
      </c>
      <c r="C151" s="4" t="str">
        <f>IF('20施設以上'!C130="","",ASC('20施設以上'!C130))</f>
        <v/>
      </c>
      <c r="D151" s="4" t="str">
        <f>IF(いんふぉ・EnneSmart利用開始申込書!$B$48="希望しない","",IF('20施設以上'!F130="追加する","1",IF('20施設以上'!F130="追加しない","0","")))</f>
        <v/>
      </c>
      <c r="E151" s="4" t="str">
        <f>IF('20施設以上'!E130="電力量・請求情報","1",IF('20施設以上'!E130="電力量情報のみ","0",""))</f>
        <v/>
      </c>
      <c r="F151" s="6"/>
    </row>
    <row r="152" spans="1:6">
      <c r="A152" s="4" t="str">
        <f t="shared" si="2"/>
        <v/>
      </c>
      <c r="B152" s="4" t="str">
        <f>IF('20施設以上'!B131="","",ASC('20施設以上'!B131))</f>
        <v/>
      </c>
      <c r="C152" s="4" t="str">
        <f>IF('20施設以上'!C131="","",ASC('20施設以上'!C131))</f>
        <v/>
      </c>
      <c r="D152" s="4" t="str">
        <f>IF(いんふぉ・EnneSmart利用開始申込書!$B$48="希望しない","",IF('20施設以上'!F131="追加する","1",IF('20施設以上'!F131="追加しない","0","")))</f>
        <v/>
      </c>
      <c r="E152" s="4" t="str">
        <f>IF('20施設以上'!E131="電力量・請求情報","1",IF('20施設以上'!E131="電力量情報のみ","0",""))</f>
        <v/>
      </c>
      <c r="F152" s="6"/>
    </row>
    <row r="153" spans="1:6">
      <c r="A153" s="4" t="str">
        <f t="shared" si="2"/>
        <v/>
      </c>
      <c r="B153" s="4" t="str">
        <f>IF('20施設以上'!B132="","",ASC('20施設以上'!B132))</f>
        <v/>
      </c>
      <c r="C153" s="4" t="str">
        <f>IF('20施設以上'!C132="","",ASC('20施設以上'!C132))</f>
        <v/>
      </c>
      <c r="D153" s="4" t="str">
        <f>IF(いんふぉ・EnneSmart利用開始申込書!$B$48="希望しない","",IF('20施設以上'!F132="追加する","1",IF('20施設以上'!F132="追加しない","0","")))</f>
        <v/>
      </c>
      <c r="E153" s="4" t="str">
        <f>IF('20施設以上'!E132="電力量・請求情報","1",IF('20施設以上'!E132="電力量情報のみ","0",""))</f>
        <v/>
      </c>
      <c r="F153" s="6"/>
    </row>
    <row r="154" spans="1:6">
      <c r="A154" s="4" t="str">
        <f t="shared" ref="A154:A217" si="3">IF(LEN(B154&amp;C154)=0,"",A153+1)</f>
        <v/>
      </c>
      <c r="B154" s="4" t="str">
        <f>IF('20施設以上'!B133="","",ASC('20施設以上'!B133))</f>
        <v/>
      </c>
      <c r="C154" s="4" t="str">
        <f>IF('20施設以上'!C133="","",ASC('20施設以上'!C133))</f>
        <v/>
      </c>
      <c r="D154" s="4" t="str">
        <f>IF(いんふぉ・EnneSmart利用開始申込書!$B$48="希望しない","",IF('20施設以上'!F133="追加する","1",IF('20施設以上'!F133="追加しない","0","")))</f>
        <v/>
      </c>
      <c r="E154" s="4" t="str">
        <f>IF('20施設以上'!E133="電力量・請求情報","1",IF('20施設以上'!E133="電力量情報のみ","0",""))</f>
        <v/>
      </c>
      <c r="F154" s="6"/>
    </row>
    <row r="155" spans="1:6">
      <c r="A155" s="4" t="str">
        <f t="shared" si="3"/>
        <v/>
      </c>
      <c r="B155" s="4" t="str">
        <f>IF('20施設以上'!B134="","",ASC('20施設以上'!B134))</f>
        <v/>
      </c>
      <c r="C155" s="4" t="str">
        <f>IF('20施設以上'!C134="","",ASC('20施設以上'!C134))</f>
        <v/>
      </c>
      <c r="D155" s="4" t="str">
        <f>IF(いんふぉ・EnneSmart利用開始申込書!$B$48="希望しない","",IF('20施設以上'!F134="追加する","1",IF('20施設以上'!F134="追加しない","0","")))</f>
        <v/>
      </c>
      <c r="E155" s="4" t="str">
        <f>IF('20施設以上'!E134="電力量・請求情報","1",IF('20施設以上'!E134="電力量情報のみ","0",""))</f>
        <v/>
      </c>
      <c r="F155" s="6"/>
    </row>
    <row r="156" spans="1:6">
      <c r="A156" s="4" t="str">
        <f t="shared" si="3"/>
        <v/>
      </c>
      <c r="B156" s="4" t="str">
        <f>IF('20施設以上'!B135="","",ASC('20施設以上'!B135))</f>
        <v/>
      </c>
      <c r="C156" s="4" t="str">
        <f>IF('20施設以上'!C135="","",ASC('20施設以上'!C135))</f>
        <v/>
      </c>
      <c r="D156" s="4" t="str">
        <f>IF(いんふぉ・EnneSmart利用開始申込書!$B$48="希望しない","",IF('20施設以上'!F135="追加する","1",IF('20施設以上'!F135="追加しない","0","")))</f>
        <v/>
      </c>
      <c r="E156" s="4" t="str">
        <f>IF('20施設以上'!E135="電力量・請求情報","1",IF('20施設以上'!E135="電力量情報のみ","0",""))</f>
        <v/>
      </c>
      <c r="F156" s="6"/>
    </row>
    <row r="157" spans="1:6">
      <c r="A157" s="4" t="str">
        <f t="shared" si="3"/>
        <v/>
      </c>
      <c r="B157" s="4" t="str">
        <f>IF('20施設以上'!B136="","",ASC('20施設以上'!B136))</f>
        <v/>
      </c>
      <c r="C157" s="4" t="str">
        <f>IF('20施設以上'!C136="","",ASC('20施設以上'!C136))</f>
        <v/>
      </c>
      <c r="D157" s="4" t="str">
        <f>IF(いんふぉ・EnneSmart利用開始申込書!$B$48="希望しない","",IF('20施設以上'!F136="追加する","1",IF('20施設以上'!F136="追加しない","0","")))</f>
        <v/>
      </c>
      <c r="E157" s="4" t="str">
        <f>IF('20施設以上'!E136="電力量・請求情報","1",IF('20施設以上'!E136="電力量情報のみ","0",""))</f>
        <v/>
      </c>
      <c r="F157" s="6"/>
    </row>
    <row r="158" spans="1:6">
      <c r="A158" s="4" t="str">
        <f t="shared" si="3"/>
        <v/>
      </c>
      <c r="B158" s="4" t="str">
        <f>IF('20施設以上'!B137="","",ASC('20施設以上'!B137))</f>
        <v/>
      </c>
      <c r="C158" s="4" t="str">
        <f>IF('20施設以上'!C137="","",ASC('20施設以上'!C137))</f>
        <v/>
      </c>
      <c r="D158" s="4" t="str">
        <f>IF(いんふぉ・EnneSmart利用開始申込書!$B$48="希望しない","",IF('20施設以上'!F137="追加する","1",IF('20施設以上'!F137="追加しない","0","")))</f>
        <v/>
      </c>
      <c r="E158" s="4" t="str">
        <f>IF('20施設以上'!E137="電力量・請求情報","1",IF('20施設以上'!E137="電力量情報のみ","0",""))</f>
        <v/>
      </c>
      <c r="F158" s="6"/>
    </row>
    <row r="159" spans="1:6">
      <c r="A159" s="4" t="str">
        <f t="shared" si="3"/>
        <v/>
      </c>
      <c r="B159" s="4" t="str">
        <f>IF('20施設以上'!B138="","",ASC('20施設以上'!B138))</f>
        <v/>
      </c>
      <c r="C159" s="4" t="str">
        <f>IF('20施設以上'!C138="","",ASC('20施設以上'!C138))</f>
        <v/>
      </c>
      <c r="D159" s="4" t="str">
        <f>IF(いんふぉ・EnneSmart利用開始申込書!$B$48="希望しない","",IF('20施設以上'!F138="追加する","1",IF('20施設以上'!F138="追加しない","0","")))</f>
        <v/>
      </c>
      <c r="E159" s="4" t="str">
        <f>IF('20施設以上'!E138="電力量・請求情報","1",IF('20施設以上'!E138="電力量情報のみ","0",""))</f>
        <v/>
      </c>
      <c r="F159" s="6"/>
    </row>
    <row r="160" spans="1:6">
      <c r="A160" s="4" t="str">
        <f t="shared" si="3"/>
        <v/>
      </c>
      <c r="B160" s="4" t="str">
        <f>IF('20施設以上'!B139="","",ASC('20施設以上'!B139))</f>
        <v/>
      </c>
      <c r="C160" s="4" t="str">
        <f>IF('20施設以上'!C139="","",ASC('20施設以上'!C139))</f>
        <v/>
      </c>
      <c r="D160" s="4" t="str">
        <f>IF(いんふぉ・EnneSmart利用開始申込書!$B$48="希望しない","",IF('20施設以上'!F139="追加する","1",IF('20施設以上'!F139="追加しない","0","")))</f>
        <v/>
      </c>
      <c r="E160" s="4" t="str">
        <f>IF('20施設以上'!E139="電力量・請求情報","1",IF('20施設以上'!E139="電力量情報のみ","0",""))</f>
        <v/>
      </c>
      <c r="F160" s="6"/>
    </row>
    <row r="161" spans="1:6">
      <c r="A161" s="4" t="str">
        <f t="shared" si="3"/>
        <v/>
      </c>
      <c r="B161" s="4" t="str">
        <f>IF('20施設以上'!B140="","",ASC('20施設以上'!B140))</f>
        <v/>
      </c>
      <c r="C161" s="4" t="str">
        <f>IF('20施設以上'!C140="","",ASC('20施設以上'!C140))</f>
        <v/>
      </c>
      <c r="D161" s="4" t="str">
        <f>IF(いんふぉ・EnneSmart利用開始申込書!$B$48="希望しない","",IF('20施設以上'!F140="追加する","1",IF('20施設以上'!F140="追加しない","0","")))</f>
        <v/>
      </c>
      <c r="E161" s="4" t="str">
        <f>IF('20施設以上'!E140="電力量・請求情報","1",IF('20施設以上'!E140="電力量情報のみ","0",""))</f>
        <v/>
      </c>
      <c r="F161" s="6"/>
    </row>
    <row r="162" spans="1:6">
      <c r="A162" s="4" t="str">
        <f t="shared" si="3"/>
        <v/>
      </c>
      <c r="B162" s="4" t="str">
        <f>IF('20施設以上'!B141="","",ASC('20施設以上'!B141))</f>
        <v/>
      </c>
      <c r="C162" s="4" t="str">
        <f>IF('20施設以上'!C141="","",ASC('20施設以上'!C141))</f>
        <v/>
      </c>
      <c r="D162" s="4" t="str">
        <f>IF(いんふぉ・EnneSmart利用開始申込書!$B$48="希望しない","",IF('20施設以上'!F141="追加する","1",IF('20施設以上'!F141="追加しない","0","")))</f>
        <v/>
      </c>
      <c r="E162" s="4" t="str">
        <f>IF('20施設以上'!E141="電力量・請求情報","1",IF('20施設以上'!E141="電力量情報のみ","0",""))</f>
        <v/>
      </c>
      <c r="F162" s="6"/>
    </row>
    <row r="163" spans="1:6">
      <c r="A163" s="4" t="str">
        <f t="shared" si="3"/>
        <v/>
      </c>
      <c r="B163" s="4" t="str">
        <f>IF('20施設以上'!B142="","",ASC('20施設以上'!B142))</f>
        <v/>
      </c>
      <c r="C163" s="4" t="str">
        <f>IF('20施設以上'!C142="","",ASC('20施設以上'!C142))</f>
        <v/>
      </c>
      <c r="D163" s="4" t="str">
        <f>IF(いんふぉ・EnneSmart利用開始申込書!$B$48="希望しない","",IF('20施設以上'!F142="追加する","1",IF('20施設以上'!F142="追加しない","0","")))</f>
        <v/>
      </c>
      <c r="E163" s="4" t="str">
        <f>IF('20施設以上'!E142="電力量・請求情報","1",IF('20施設以上'!E142="電力量情報のみ","0",""))</f>
        <v/>
      </c>
      <c r="F163" s="6"/>
    </row>
    <row r="164" spans="1:6">
      <c r="A164" s="4" t="str">
        <f t="shared" si="3"/>
        <v/>
      </c>
      <c r="B164" s="4" t="str">
        <f>IF('20施設以上'!B143="","",ASC('20施設以上'!B143))</f>
        <v/>
      </c>
      <c r="C164" s="4" t="str">
        <f>IF('20施設以上'!C143="","",ASC('20施設以上'!C143))</f>
        <v/>
      </c>
      <c r="D164" s="4" t="str">
        <f>IF(いんふぉ・EnneSmart利用開始申込書!$B$48="希望しない","",IF('20施設以上'!F143="追加する","1",IF('20施設以上'!F143="追加しない","0","")))</f>
        <v/>
      </c>
      <c r="E164" s="4" t="str">
        <f>IF('20施設以上'!E143="電力量・請求情報","1",IF('20施設以上'!E143="電力量情報のみ","0",""))</f>
        <v/>
      </c>
      <c r="F164" s="6"/>
    </row>
    <row r="165" spans="1:6">
      <c r="A165" s="4" t="str">
        <f t="shared" si="3"/>
        <v/>
      </c>
      <c r="B165" s="4" t="str">
        <f>IF('20施設以上'!B144="","",ASC('20施設以上'!B144))</f>
        <v/>
      </c>
      <c r="C165" s="4" t="str">
        <f>IF('20施設以上'!C144="","",ASC('20施設以上'!C144))</f>
        <v/>
      </c>
      <c r="D165" s="4" t="str">
        <f>IF(いんふぉ・EnneSmart利用開始申込書!$B$48="希望しない","",IF('20施設以上'!F144="追加する","1",IF('20施設以上'!F144="追加しない","0","")))</f>
        <v/>
      </c>
      <c r="E165" s="4" t="str">
        <f>IF('20施設以上'!E144="電力量・請求情報","1",IF('20施設以上'!E144="電力量情報のみ","0",""))</f>
        <v/>
      </c>
      <c r="F165" s="6"/>
    </row>
    <row r="166" spans="1:6">
      <c r="A166" s="4" t="str">
        <f t="shared" si="3"/>
        <v/>
      </c>
      <c r="B166" s="4" t="str">
        <f>IF('20施設以上'!B145="","",ASC('20施設以上'!B145))</f>
        <v/>
      </c>
      <c r="C166" s="4" t="str">
        <f>IF('20施設以上'!C145="","",ASC('20施設以上'!C145))</f>
        <v/>
      </c>
      <c r="D166" s="4" t="str">
        <f>IF(いんふぉ・EnneSmart利用開始申込書!$B$48="希望しない","",IF('20施設以上'!F145="追加する","1",IF('20施設以上'!F145="追加しない","0","")))</f>
        <v/>
      </c>
      <c r="E166" s="4" t="str">
        <f>IF('20施設以上'!E145="電力量・請求情報","1",IF('20施設以上'!E145="電力量情報のみ","0",""))</f>
        <v/>
      </c>
      <c r="F166" s="6"/>
    </row>
    <row r="167" spans="1:6">
      <c r="A167" s="4" t="str">
        <f t="shared" si="3"/>
        <v/>
      </c>
      <c r="B167" s="4" t="str">
        <f>IF('20施設以上'!B146="","",ASC('20施設以上'!B146))</f>
        <v/>
      </c>
      <c r="C167" s="4" t="str">
        <f>IF('20施設以上'!C146="","",ASC('20施設以上'!C146))</f>
        <v/>
      </c>
      <c r="D167" s="4" t="str">
        <f>IF(いんふぉ・EnneSmart利用開始申込書!$B$48="希望しない","",IF('20施設以上'!F146="追加する","1",IF('20施設以上'!F146="追加しない","0","")))</f>
        <v/>
      </c>
      <c r="E167" s="4" t="str">
        <f>IF('20施設以上'!E146="電力量・請求情報","1",IF('20施設以上'!E146="電力量情報のみ","0",""))</f>
        <v/>
      </c>
      <c r="F167" s="6"/>
    </row>
    <row r="168" spans="1:6">
      <c r="A168" s="4" t="str">
        <f t="shared" si="3"/>
        <v/>
      </c>
      <c r="B168" s="4" t="str">
        <f>IF('20施設以上'!B147="","",ASC('20施設以上'!B147))</f>
        <v/>
      </c>
      <c r="C168" s="4" t="str">
        <f>IF('20施設以上'!C147="","",ASC('20施設以上'!C147))</f>
        <v/>
      </c>
      <c r="D168" s="4" t="str">
        <f>IF(いんふぉ・EnneSmart利用開始申込書!$B$48="希望しない","",IF('20施設以上'!F147="追加する","1",IF('20施設以上'!F147="追加しない","0","")))</f>
        <v/>
      </c>
      <c r="E168" s="4" t="str">
        <f>IF('20施設以上'!E147="電力量・請求情報","1",IF('20施設以上'!E147="電力量情報のみ","0",""))</f>
        <v/>
      </c>
      <c r="F168" s="6"/>
    </row>
    <row r="169" spans="1:6">
      <c r="A169" s="4" t="str">
        <f t="shared" si="3"/>
        <v/>
      </c>
      <c r="B169" s="4" t="str">
        <f>IF('20施設以上'!B148="","",ASC('20施設以上'!B148))</f>
        <v/>
      </c>
      <c r="C169" s="4" t="str">
        <f>IF('20施設以上'!C148="","",ASC('20施設以上'!C148))</f>
        <v/>
      </c>
      <c r="D169" s="4" t="str">
        <f>IF(いんふぉ・EnneSmart利用開始申込書!$B$48="希望しない","",IF('20施設以上'!F148="追加する","1",IF('20施設以上'!F148="追加しない","0","")))</f>
        <v/>
      </c>
      <c r="E169" s="4" t="str">
        <f>IF('20施設以上'!E148="電力量・請求情報","1",IF('20施設以上'!E148="電力量情報のみ","0",""))</f>
        <v/>
      </c>
      <c r="F169" s="6"/>
    </row>
    <row r="170" spans="1:6">
      <c r="A170" s="4" t="str">
        <f t="shared" si="3"/>
        <v/>
      </c>
      <c r="B170" s="4" t="str">
        <f>IF('20施設以上'!B149="","",ASC('20施設以上'!B149))</f>
        <v/>
      </c>
      <c r="C170" s="4" t="str">
        <f>IF('20施設以上'!C149="","",ASC('20施設以上'!C149))</f>
        <v/>
      </c>
      <c r="D170" s="4" t="str">
        <f>IF(いんふぉ・EnneSmart利用開始申込書!$B$48="希望しない","",IF('20施設以上'!F149="追加する","1",IF('20施設以上'!F149="追加しない","0","")))</f>
        <v/>
      </c>
      <c r="E170" s="4" t="str">
        <f>IF('20施設以上'!E149="電力量・請求情報","1",IF('20施設以上'!E149="電力量情報のみ","0",""))</f>
        <v/>
      </c>
      <c r="F170" s="6"/>
    </row>
    <row r="171" spans="1:6">
      <c r="A171" s="4" t="str">
        <f t="shared" si="3"/>
        <v/>
      </c>
      <c r="B171" s="4" t="str">
        <f>IF('20施設以上'!B150="","",ASC('20施設以上'!B150))</f>
        <v/>
      </c>
      <c r="C171" s="4" t="str">
        <f>IF('20施設以上'!C150="","",ASC('20施設以上'!C150))</f>
        <v/>
      </c>
      <c r="D171" s="4" t="str">
        <f>IF(いんふぉ・EnneSmart利用開始申込書!$B$48="希望しない","",IF('20施設以上'!F150="追加する","1",IF('20施設以上'!F150="追加しない","0","")))</f>
        <v/>
      </c>
      <c r="E171" s="4" t="str">
        <f>IF('20施設以上'!E150="電力量・請求情報","1",IF('20施設以上'!E150="電力量情報のみ","0",""))</f>
        <v/>
      </c>
      <c r="F171" s="6"/>
    </row>
    <row r="172" spans="1:6">
      <c r="A172" s="4" t="str">
        <f t="shared" si="3"/>
        <v/>
      </c>
      <c r="B172" s="4" t="str">
        <f>IF('20施設以上'!B151="","",ASC('20施設以上'!B151))</f>
        <v/>
      </c>
      <c r="C172" s="4" t="str">
        <f>IF('20施設以上'!C151="","",ASC('20施設以上'!C151))</f>
        <v/>
      </c>
      <c r="D172" s="4" t="str">
        <f>IF(いんふぉ・EnneSmart利用開始申込書!$B$48="希望しない","",IF('20施設以上'!F151="追加する","1",IF('20施設以上'!F151="追加しない","0","")))</f>
        <v/>
      </c>
      <c r="E172" s="4" t="str">
        <f>IF('20施設以上'!E151="電力量・請求情報","1",IF('20施設以上'!E151="電力量情報のみ","0",""))</f>
        <v/>
      </c>
      <c r="F172" s="6"/>
    </row>
    <row r="173" spans="1:6">
      <c r="A173" s="4" t="str">
        <f t="shared" si="3"/>
        <v/>
      </c>
      <c r="B173" s="4" t="str">
        <f>IF('20施設以上'!B152="","",ASC('20施設以上'!B152))</f>
        <v/>
      </c>
      <c r="C173" s="4" t="str">
        <f>IF('20施設以上'!C152="","",ASC('20施設以上'!C152))</f>
        <v/>
      </c>
      <c r="D173" s="4" t="str">
        <f>IF(いんふぉ・EnneSmart利用開始申込書!$B$48="希望しない","",IF('20施設以上'!F152="追加する","1",IF('20施設以上'!F152="追加しない","0","")))</f>
        <v/>
      </c>
      <c r="E173" s="4" t="str">
        <f>IF('20施設以上'!E152="電力量・請求情報","1",IF('20施設以上'!E152="電力量情報のみ","0",""))</f>
        <v/>
      </c>
      <c r="F173" s="6"/>
    </row>
    <row r="174" spans="1:6">
      <c r="A174" s="4" t="str">
        <f t="shared" si="3"/>
        <v/>
      </c>
      <c r="B174" s="4" t="str">
        <f>IF('20施設以上'!B153="","",ASC('20施設以上'!B153))</f>
        <v/>
      </c>
      <c r="C174" s="4" t="str">
        <f>IF('20施設以上'!C153="","",ASC('20施設以上'!C153))</f>
        <v/>
      </c>
      <c r="D174" s="4" t="str">
        <f>IF(いんふぉ・EnneSmart利用開始申込書!$B$48="希望しない","",IF('20施設以上'!F153="追加する","1",IF('20施設以上'!F153="追加しない","0","")))</f>
        <v/>
      </c>
      <c r="E174" s="4" t="str">
        <f>IF('20施設以上'!E153="電力量・請求情報","1",IF('20施設以上'!E153="電力量情報のみ","0",""))</f>
        <v/>
      </c>
      <c r="F174" s="6"/>
    </row>
    <row r="175" spans="1:6">
      <c r="A175" s="4" t="str">
        <f t="shared" si="3"/>
        <v/>
      </c>
      <c r="B175" s="4" t="str">
        <f>IF('20施設以上'!B154="","",ASC('20施設以上'!B154))</f>
        <v/>
      </c>
      <c r="C175" s="4" t="str">
        <f>IF('20施設以上'!C154="","",ASC('20施設以上'!C154))</f>
        <v/>
      </c>
      <c r="D175" s="4" t="str">
        <f>IF(いんふぉ・EnneSmart利用開始申込書!$B$48="希望しない","",IF('20施設以上'!F154="追加する","1",IF('20施設以上'!F154="追加しない","0","")))</f>
        <v/>
      </c>
      <c r="E175" s="4" t="str">
        <f>IF('20施設以上'!E154="電力量・請求情報","1",IF('20施設以上'!E154="電力量情報のみ","0",""))</f>
        <v/>
      </c>
      <c r="F175" s="6"/>
    </row>
    <row r="176" spans="1:6">
      <c r="A176" s="4" t="str">
        <f t="shared" si="3"/>
        <v/>
      </c>
      <c r="B176" s="4" t="str">
        <f>IF('20施設以上'!B155="","",ASC('20施設以上'!B155))</f>
        <v/>
      </c>
      <c r="C176" s="4" t="str">
        <f>IF('20施設以上'!C155="","",ASC('20施設以上'!C155))</f>
        <v/>
      </c>
      <c r="D176" s="4" t="str">
        <f>IF(いんふぉ・EnneSmart利用開始申込書!$B$48="希望しない","",IF('20施設以上'!F155="追加する","1",IF('20施設以上'!F155="追加しない","0","")))</f>
        <v/>
      </c>
      <c r="E176" s="4" t="str">
        <f>IF('20施設以上'!E155="電力量・請求情報","1",IF('20施設以上'!E155="電力量情報のみ","0",""))</f>
        <v/>
      </c>
      <c r="F176" s="6"/>
    </row>
    <row r="177" spans="1:6">
      <c r="A177" s="4" t="str">
        <f t="shared" si="3"/>
        <v/>
      </c>
      <c r="B177" s="4" t="str">
        <f>IF('20施設以上'!B156="","",ASC('20施設以上'!B156))</f>
        <v/>
      </c>
      <c r="C177" s="4" t="str">
        <f>IF('20施設以上'!C156="","",ASC('20施設以上'!C156))</f>
        <v/>
      </c>
      <c r="D177" s="4" t="str">
        <f>IF(いんふぉ・EnneSmart利用開始申込書!$B$48="希望しない","",IF('20施設以上'!F156="追加する","1",IF('20施設以上'!F156="追加しない","0","")))</f>
        <v/>
      </c>
      <c r="E177" s="4" t="str">
        <f>IF('20施設以上'!E156="電力量・請求情報","1",IF('20施設以上'!E156="電力量情報のみ","0",""))</f>
        <v/>
      </c>
      <c r="F177" s="6"/>
    </row>
    <row r="178" spans="1:6">
      <c r="A178" s="4" t="str">
        <f t="shared" si="3"/>
        <v/>
      </c>
      <c r="B178" s="4" t="str">
        <f>IF('20施設以上'!B157="","",ASC('20施設以上'!B157))</f>
        <v/>
      </c>
      <c r="C178" s="4" t="str">
        <f>IF('20施設以上'!C157="","",ASC('20施設以上'!C157))</f>
        <v/>
      </c>
      <c r="D178" s="4" t="str">
        <f>IF(いんふぉ・EnneSmart利用開始申込書!$B$48="希望しない","",IF('20施設以上'!F157="追加する","1",IF('20施設以上'!F157="追加しない","0","")))</f>
        <v/>
      </c>
      <c r="E178" s="4" t="str">
        <f>IF('20施設以上'!E157="電力量・請求情報","1",IF('20施設以上'!E157="電力量情報のみ","0",""))</f>
        <v/>
      </c>
      <c r="F178" s="6"/>
    </row>
    <row r="179" spans="1:6">
      <c r="A179" s="4" t="str">
        <f t="shared" si="3"/>
        <v/>
      </c>
      <c r="B179" s="4" t="str">
        <f>IF('20施設以上'!B158="","",ASC('20施設以上'!B158))</f>
        <v/>
      </c>
      <c r="C179" s="4" t="str">
        <f>IF('20施設以上'!C158="","",ASC('20施設以上'!C158))</f>
        <v/>
      </c>
      <c r="D179" s="4" t="str">
        <f>IF(いんふぉ・EnneSmart利用開始申込書!$B$48="希望しない","",IF('20施設以上'!F158="追加する","1",IF('20施設以上'!F158="追加しない","0","")))</f>
        <v/>
      </c>
      <c r="E179" s="4" t="str">
        <f>IF('20施設以上'!E158="電力量・請求情報","1",IF('20施設以上'!E158="電力量情報のみ","0",""))</f>
        <v/>
      </c>
      <c r="F179" s="6"/>
    </row>
    <row r="180" spans="1:6">
      <c r="A180" s="4" t="str">
        <f t="shared" si="3"/>
        <v/>
      </c>
      <c r="B180" s="4" t="str">
        <f>IF('20施設以上'!B159="","",ASC('20施設以上'!B159))</f>
        <v/>
      </c>
      <c r="C180" s="4" t="str">
        <f>IF('20施設以上'!C159="","",ASC('20施設以上'!C159))</f>
        <v/>
      </c>
      <c r="D180" s="4" t="str">
        <f>IF(いんふぉ・EnneSmart利用開始申込書!$B$48="希望しない","",IF('20施設以上'!F159="追加する","1",IF('20施設以上'!F159="追加しない","0","")))</f>
        <v/>
      </c>
      <c r="E180" s="4" t="str">
        <f>IF('20施設以上'!E159="電力量・請求情報","1",IF('20施設以上'!E159="電力量情報のみ","0",""))</f>
        <v/>
      </c>
      <c r="F180" s="6"/>
    </row>
    <row r="181" spans="1:6">
      <c r="A181" s="4" t="str">
        <f t="shared" si="3"/>
        <v/>
      </c>
      <c r="B181" s="4" t="str">
        <f>IF('20施設以上'!B160="","",ASC('20施設以上'!B160))</f>
        <v/>
      </c>
      <c r="C181" s="4" t="str">
        <f>IF('20施設以上'!C160="","",ASC('20施設以上'!C160))</f>
        <v/>
      </c>
      <c r="D181" s="4" t="str">
        <f>IF(いんふぉ・EnneSmart利用開始申込書!$B$48="希望しない","",IF('20施設以上'!F160="追加する","1",IF('20施設以上'!F160="追加しない","0","")))</f>
        <v/>
      </c>
      <c r="E181" s="4" t="str">
        <f>IF('20施設以上'!E160="電力量・請求情報","1",IF('20施設以上'!E160="電力量情報のみ","0",""))</f>
        <v/>
      </c>
      <c r="F181" s="6"/>
    </row>
    <row r="182" spans="1:6">
      <c r="A182" s="4" t="str">
        <f t="shared" si="3"/>
        <v/>
      </c>
      <c r="B182" s="4" t="str">
        <f>IF('20施設以上'!B161="","",ASC('20施設以上'!B161))</f>
        <v/>
      </c>
      <c r="C182" s="4" t="str">
        <f>IF('20施設以上'!C161="","",ASC('20施設以上'!C161))</f>
        <v/>
      </c>
      <c r="D182" s="4" t="str">
        <f>IF(いんふぉ・EnneSmart利用開始申込書!$B$48="希望しない","",IF('20施設以上'!F161="追加する","1",IF('20施設以上'!F161="追加しない","0","")))</f>
        <v/>
      </c>
      <c r="E182" s="4" t="str">
        <f>IF('20施設以上'!E161="電力量・請求情報","1",IF('20施設以上'!E161="電力量情報のみ","0",""))</f>
        <v/>
      </c>
      <c r="F182" s="6"/>
    </row>
    <row r="183" spans="1:6">
      <c r="A183" s="4" t="str">
        <f t="shared" si="3"/>
        <v/>
      </c>
      <c r="B183" s="4" t="str">
        <f>IF('20施設以上'!B162="","",ASC('20施設以上'!B162))</f>
        <v/>
      </c>
      <c r="C183" s="4" t="str">
        <f>IF('20施設以上'!C162="","",ASC('20施設以上'!C162))</f>
        <v/>
      </c>
      <c r="D183" s="4" t="str">
        <f>IF(いんふぉ・EnneSmart利用開始申込書!$B$48="希望しない","",IF('20施設以上'!F162="追加する","1",IF('20施設以上'!F162="追加しない","0","")))</f>
        <v/>
      </c>
      <c r="E183" s="4" t="str">
        <f>IF('20施設以上'!E162="電力量・請求情報","1",IF('20施設以上'!E162="電力量情報のみ","0",""))</f>
        <v/>
      </c>
      <c r="F183" s="6"/>
    </row>
    <row r="184" spans="1:6">
      <c r="A184" s="4" t="str">
        <f t="shared" si="3"/>
        <v/>
      </c>
      <c r="B184" s="4" t="str">
        <f>IF('20施設以上'!B163="","",ASC('20施設以上'!B163))</f>
        <v/>
      </c>
      <c r="C184" s="4" t="str">
        <f>IF('20施設以上'!C163="","",ASC('20施設以上'!C163))</f>
        <v/>
      </c>
      <c r="D184" s="4" t="str">
        <f>IF(いんふぉ・EnneSmart利用開始申込書!$B$48="希望しない","",IF('20施設以上'!F163="追加する","1",IF('20施設以上'!F163="追加しない","0","")))</f>
        <v/>
      </c>
      <c r="E184" s="4" t="str">
        <f>IF('20施設以上'!E163="電力量・請求情報","1",IF('20施設以上'!E163="電力量情報のみ","0",""))</f>
        <v/>
      </c>
      <c r="F184" s="6"/>
    </row>
    <row r="185" spans="1:6">
      <c r="A185" s="4" t="str">
        <f t="shared" si="3"/>
        <v/>
      </c>
      <c r="B185" s="4" t="str">
        <f>IF('20施設以上'!B164="","",ASC('20施設以上'!B164))</f>
        <v/>
      </c>
      <c r="C185" s="4" t="str">
        <f>IF('20施設以上'!C164="","",ASC('20施設以上'!C164))</f>
        <v/>
      </c>
      <c r="D185" s="4" t="str">
        <f>IF(いんふぉ・EnneSmart利用開始申込書!$B$48="希望しない","",IF('20施設以上'!F164="追加する","1",IF('20施設以上'!F164="追加しない","0","")))</f>
        <v/>
      </c>
      <c r="E185" s="4" t="str">
        <f>IF('20施設以上'!E164="電力量・請求情報","1",IF('20施設以上'!E164="電力量情報のみ","0",""))</f>
        <v/>
      </c>
      <c r="F185" s="6"/>
    </row>
    <row r="186" spans="1:6">
      <c r="A186" s="4" t="str">
        <f t="shared" si="3"/>
        <v/>
      </c>
      <c r="B186" s="4" t="str">
        <f>IF('20施設以上'!B165="","",ASC('20施設以上'!B165))</f>
        <v/>
      </c>
      <c r="C186" s="4" t="str">
        <f>IF('20施設以上'!C165="","",ASC('20施設以上'!C165))</f>
        <v/>
      </c>
      <c r="D186" s="4" t="str">
        <f>IF(いんふぉ・EnneSmart利用開始申込書!$B$48="希望しない","",IF('20施設以上'!F165="追加する","1",IF('20施設以上'!F165="追加しない","0","")))</f>
        <v/>
      </c>
      <c r="E186" s="4" t="str">
        <f>IF('20施設以上'!E165="電力量・請求情報","1",IF('20施設以上'!E165="電力量情報のみ","0",""))</f>
        <v/>
      </c>
      <c r="F186" s="6"/>
    </row>
    <row r="187" spans="1:6">
      <c r="A187" s="4" t="str">
        <f t="shared" si="3"/>
        <v/>
      </c>
      <c r="B187" s="4" t="str">
        <f>IF('20施設以上'!B166="","",ASC('20施設以上'!B166))</f>
        <v/>
      </c>
      <c r="C187" s="4" t="str">
        <f>IF('20施設以上'!C166="","",ASC('20施設以上'!C166))</f>
        <v/>
      </c>
      <c r="D187" s="4" t="str">
        <f>IF(いんふぉ・EnneSmart利用開始申込書!$B$48="希望しない","",IF('20施設以上'!F166="追加する","1",IF('20施設以上'!F166="追加しない","0","")))</f>
        <v/>
      </c>
      <c r="E187" s="4" t="str">
        <f>IF('20施設以上'!E166="電力量・請求情報","1",IF('20施設以上'!E166="電力量情報のみ","0",""))</f>
        <v/>
      </c>
      <c r="F187" s="6"/>
    </row>
    <row r="188" spans="1:6">
      <c r="A188" s="4" t="str">
        <f t="shared" si="3"/>
        <v/>
      </c>
      <c r="B188" s="4" t="str">
        <f>IF('20施設以上'!B167="","",ASC('20施設以上'!B167))</f>
        <v/>
      </c>
      <c r="C188" s="4" t="str">
        <f>IF('20施設以上'!C167="","",ASC('20施設以上'!C167))</f>
        <v/>
      </c>
      <c r="D188" s="4" t="str">
        <f>IF(いんふぉ・EnneSmart利用開始申込書!$B$48="希望しない","",IF('20施設以上'!F167="追加する","1",IF('20施設以上'!F167="追加しない","0","")))</f>
        <v/>
      </c>
      <c r="E188" s="4" t="str">
        <f>IF('20施設以上'!E167="電力量・請求情報","1",IF('20施設以上'!E167="電力量情報のみ","0",""))</f>
        <v/>
      </c>
      <c r="F188" s="6"/>
    </row>
    <row r="189" spans="1:6">
      <c r="A189" s="4" t="str">
        <f t="shared" si="3"/>
        <v/>
      </c>
      <c r="B189" s="4" t="str">
        <f>IF('20施設以上'!B168="","",ASC('20施設以上'!B168))</f>
        <v/>
      </c>
      <c r="C189" s="4" t="str">
        <f>IF('20施設以上'!C168="","",ASC('20施設以上'!C168))</f>
        <v/>
      </c>
      <c r="D189" s="4" t="str">
        <f>IF(いんふぉ・EnneSmart利用開始申込書!$B$48="希望しない","",IF('20施設以上'!F168="追加する","1",IF('20施設以上'!F168="追加しない","0","")))</f>
        <v/>
      </c>
      <c r="E189" s="4" t="str">
        <f>IF('20施設以上'!E168="電力量・請求情報","1",IF('20施設以上'!E168="電力量情報のみ","0",""))</f>
        <v/>
      </c>
      <c r="F189" s="6"/>
    </row>
    <row r="190" spans="1:6">
      <c r="A190" s="4" t="str">
        <f t="shared" si="3"/>
        <v/>
      </c>
      <c r="B190" s="4" t="str">
        <f>IF('20施設以上'!B169="","",ASC('20施設以上'!B169))</f>
        <v/>
      </c>
      <c r="C190" s="4" t="str">
        <f>IF('20施設以上'!C169="","",ASC('20施設以上'!C169))</f>
        <v/>
      </c>
      <c r="D190" s="4" t="str">
        <f>IF(いんふぉ・EnneSmart利用開始申込書!$B$48="希望しない","",IF('20施設以上'!F169="追加する","1",IF('20施設以上'!F169="追加しない","0","")))</f>
        <v/>
      </c>
      <c r="E190" s="4" t="str">
        <f>IF('20施設以上'!E169="電力量・請求情報","1",IF('20施設以上'!E169="電力量情報のみ","0",""))</f>
        <v/>
      </c>
      <c r="F190" s="6"/>
    </row>
    <row r="191" spans="1:6">
      <c r="A191" s="4" t="str">
        <f t="shared" si="3"/>
        <v/>
      </c>
      <c r="B191" s="4" t="str">
        <f>IF('20施設以上'!B170="","",ASC('20施設以上'!B170))</f>
        <v/>
      </c>
      <c r="C191" s="4" t="str">
        <f>IF('20施設以上'!C170="","",ASC('20施設以上'!C170))</f>
        <v/>
      </c>
      <c r="D191" s="4" t="str">
        <f>IF(いんふぉ・EnneSmart利用開始申込書!$B$48="希望しない","",IF('20施設以上'!F170="追加する","1",IF('20施設以上'!F170="追加しない","0","")))</f>
        <v/>
      </c>
      <c r="E191" s="4" t="str">
        <f>IF('20施設以上'!E170="電力量・請求情報","1",IF('20施設以上'!E170="電力量情報のみ","0",""))</f>
        <v/>
      </c>
      <c r="F191" s="6"/>
    </row>
    <row r="192" spans="1:6">
      <c r="A192" s="4" t="str">
        <f t="shared" si="3"/>
        <v/>
      </c>
      <c r="B192" s="4" t="str">
        <f>IF('20施設以上'!B171="","",ASC('20施設以上'!B171))</f>
        <v/>
      </c>
      <c r="C192" s="4" t="str">
        <f>IF('20施設以上'!C171="","",ASC('20施設以上'!C171))</f>
        <v/>
      </c>
      <c r="D192" s="4" t="str">
        <f>IF(いんふぉ・EnneSmart利用開始申込書!$B$48="希望しない","",IF('20施設以上'!F171="追加する","1",IF('20施設以上'!F171="追加しない","0","")))</f>
        <v/>
      </c>
      <c r="E192" s="4" t="str">
        <f>IF('20施設以上'!E171="電力量・請求情報","1",IF('20施設以上'!E171="電力量情報のみ","0",""))</f>
        <v/>
      </c>
      <c r="F192" s="6"/>
    </row>
    <row r="193" spans="1:6">
      <c r="A193" s="4" t="str">
        <f t="shared" si="3"/>
        <v/>
      </c>
      <c r="B193" s="4" t="str">
        <f>IF('20施設以上'!B172="","",ASC('20施設以上'!B172))</f>
        <v/>
      </c>
      <c r="C193" s="4" t="str">
        <f>IF('20施設以上'!C172="","",ASC('20施設以上'!C172))</f>
        <v/>
      </c>
      <c r="D193" s="4" t="str">
        <f>IF(いんふぉ・EnneSmart利用開始申込書!$B$48="希望しない","",IF('20施設以上'!F172="追加する","1",IF('20施設以上'!F172="追加しない","0","")))</f>
        <v/>
      </c>
      <c r="E193" s="4" t="str">
        <f>IF('20施設以上'!E172="電力量・請求情報","1",IF('20施設以上'!E172="電力量情報のみ","0",""))</f>
        <v/>
      </c>
      <c r="F193" s="6"/>
    </row>
    <row r="194" spans="1:6">
      <c r="A194" s="4" t="str">
        <f t="shared" si="3"/>
        <v/>
      </c>
      <c r="B194" s="4" t="str">
        <f>IF('20施設以上'!B173="","",ASC('20施設以上'!B173))</f>
        <v/>
      </c>
      <c r="C194" s="4" t="str">
        <f>IF('20施設以上'!C173="","",ASC('20施設以上'!C173))</f>
        <v/>
      </c>
      <c r="D194" s="4" t="str">
        <f>IF(いんふぉ・EnneSmart利用開始申込書!$B$48="希望しない","",IF('20施設以上'!F173="追加する","1",IF('20施設以上'!F173="追加しない","0","")))</f>
        <v/>
      </c>
      <c r="E194" s="4" t="str">
        <f>IF('20施設以上'!E173="電力量・請求情報","1",IF('20施設以上'!E173="電力量情報のみ","0",""))</f>
        <v/>
      </c>
      <c r="F194" s="6"/>
    </row>
    <row r="195" spans="1:6">
      <c r="A195" s="4" t="str">
        <f t="shared" si="3"/>
        <v/>
      </c>
      <c r="B195" s="4" t="str">
        <f>IF('20施設以上'!B174="","",ASC('20施設以上'!B174))</f>
        <v/>
      </c>
      <c r="C195" s="4" t="str">
        <f>IF('20施設以上'!C174="","",ASC('20施設以上'!C174))</f>
        <v/>
      </c>
      <c r="D195" s="4" t="str">
        <f>IF(いんふぉ・EnneSmart利用開始申込書!$B$48="希望しない","",IF('20施設以上'!F174="追加する","1",IF('20施設以上'!F174="追加しない","0","")))</f>
        <v/>
      </c>
      <c r="E195" s="4" t="str">
        <f>IF('20施設以上'!E174="電力量・請求情報","1",IF('20施設以上'!E174="電力量情報のみ","0",""))</f>
        <v/>
      </c>
      <c r="F195" s="6"/>
    </row>
    <row r="196" spans="1:6">
      <c r="A196" s="4" t="str">
        <f t="shared" si="3"/>
        <v/>
      </c>
      <c r="B196" s="4" t="str">
        <f>IF('20施設以上'!B175="","",ASC('20施設以上'!B175))</f>
        <v/>
      </c>
      <c r="C196" s="4" t="str">
        <f>IF('20施設以上'!C175="","",ASC('20施設以上'!C175))</f>
        <v/>
      </c>
      <c r="D196" s="4" t="str">
        <f>IF(いんふぉ・EnneSmart利用開始申込書!$B$48="希望しない","",IF('20施設以上'!F175="追加する","1",IF('20施設以上'!F175="追加しない","0","")))</f>
        <v/>
      </c>
      <c r="E196" s="4" t="str">
        <f>IF('20施設以上'!E175="電力量・請求情報","1",IF('20施設以上'!E175="電力量情報のみ","0",""))</f>
        <v/>
      </c>
      <c r="F196" s="6"/>
    </row>
    <row r="197" spans="1:6">
      <c r="A197" s="4" t="str">
        <f t="shared" si="3"/>
        <v/>
      </c>
      <c r="B197" s="4" t="str">
        <f>IF('20施設以上'!B176="","",ASC('20施設以上'!B176))</f>
        <v/>
      </c>
      <c r="C197" s="4" t="str">
        <f>IF('20施設以上'!C176="","",ASC('20施設以上'!C176))</f>
        <v/>
      </c>
      <c r="D197" s="4" t="str">
        <f>IF(いんふぉ・EnneSmart利用開始申込書!$B$48="希望しない","",IF('20施設以上'!F176="追加する","1",IF('20施設以上'!F176="追加しない","0","")))</f>
        <v/>
      </c>
      <c r="E197" s="4" t="str">
        <f>IF('20施設以上'!E176="電力量・請求情報","1",IF('20施設以上'!E176="電力量情報のみ","0",""))</f>
        <v/>
      </c>
      <c r="F197" s="6"/>
    </row>
    <row r="198" spans="1:6">
      <c r="A198" s="4" t="str">
        <f t="shared" si="3"/>
        <v/>
      </c>
      <c r="B198" s="4" t="str">
        <f>IF('20施設以上'!B177="","",ASC('20施設以上'!B177))</f>
        <v/>
      </c>
      <c r="C198" s="4" t="str">
        <f>IF('20施設以上'!C177="","",ASC('20施設以上'!C177))</f>
        <v/>
      </c>
      <c r="D198" s="4" t="str">
        <f>IF(いんふぉ・EnneSmart利用開始申込書!$B$48="希望しない","",IF('20施設以上'!F177="追加する","1",IF('20施設以上'!F177="追加しない","0","")))</f>
        <v/>
      </c>
      <c r="E198" s="4" t="str">
        <f>IF('20施設以上'!E177="電力量・請求情報","1",IF('20施設以上'!E177="電力量情報のみ","0",""))</f>
        <v/>
      </c>
      <c r="F198" s="6"/>
    </row>
    <row r="199" spans="1:6">
      <c r="A199" s="4" t="str">
        <f t="shared" si="3"/>
        <v/>
      </c>
      <c r="B199" s="4" t="str">
        <f>IF('20施設以上'!B178="","",ASC('20施設以上'!B178))</f>
        <v/>
      </c>
      <c r="C199" s="4" t="str">
        <f>IF('20施設以上'!C178="","",ASC('20施設以上'!C178))</f>
        <v/>
      </c>
      <c r="D199" s="4" t="str">
        <f>IF(いんふぉ・EnneSmart利用開始申込書!$B$48="希望しない","",IF('20施設以上'!F178="追加する","1",IF('20施設以上'!F178="追加しない","0","")))</f>
        <v/>
      </c>
      <c r="E199" s="4" t="str">
        <f>IF('20施設以上'!E178="電力量・請求情報","1",IF('20施設以上'!E178="電力量情報のみ","0",""))</f>
        <v/>
      </c>
      <c r="F199" s="6"/>
    </row>
    <row r="200" spans="1:6">
      <c r="A200" s="4" t="str">
        <f t="shared" si="3"/>
        <v/>
      </c>
      <c r="B200" s="4" t="str">
        <f>IF('20施設以上'!B179="","",ASC('20施設以上'!B179))</f>
        <v/>
      </c>
      <c r="C200" s="4" t="str">
        <f>IF('20施設以上'!C179="","",ASC('20施設以上'!C179))</f>
        <v/>
      </c>
      <c r="D200" s="4" t="str">
        <f>IF(いんふぉ・EnneSmart利用開始申込書!$B$48="希望しない","",IF('20施設以上'!F179="追加する","1",IF('20施設以上'!F179="追加しない","0","")))</f>
        <v/>
      </c>
      <c r="E200" s="4" t="str">
        <f>IF('20施設以上'!E179="電力量・請求情報","1",IF('20施設以上'!E179="電力量情報のみ","0",""))</f>
        <v/>
      </c>
      <c r="F200" s="6"/>
    </row>
    <row r="201" spans="1:6">
      <c r="A201" s="4" t="str">
        <f t="shared" si="3"/>
        <v/>
      </c>
      <c r="B201" s="4" t="str">
        <f>IF('20施設以上'!B180="","",ASC('20施設以上'!B180))</f>
        <v/>
      </c>
      <c r="C201" s="4" t="str">
        <f>IF('20施設以上'!C180="","",ASC('20施設以上'!C180))</f>
        <v/>
      </c>
      <c r="D201" s="4" t="str">
        <f>IF(いんふぉ・EnneSmart利用開始申込書!$B$48="希望しない","",IF('20施設以上'!F180="追加する","1",IF('20施設以上'!F180="追加しない","0","")))</f>
        <v/>
      </c>
      <c r="E201" s="4" t="str">
        <f>IF('20施設以上'!E180="電力量・請求情報","1",IF('20施設以上'!E180="電力量情報のみ","0",""))</f>
        <v/>
      </c>
      <c r="F201" s="6"/>
    </row>
    <row r="202" spans="1:6">
      <c r="A202" s="4" t="str">
        <f t="shared" si="3"/>
        <v/>
      </c>
      <c r="B202" s="4" t="str">
        <f>IF('20施設以上'!B181="","",ASC('20施設以上'!B181))</f>
        <v/>
      </c>
      <c r="C202" s="4" t="str">
        <f>IF('20施設以上'!C181="","",ASC('20施設以上'!C181))</f>
        <v/>
      </c>
      <c r="D202" s="4" t="str">
        <f>IF(いんふぉ・EnneSmart利用開始申込書!$B$48="希望しない","",IF('20施設以上'!F181="追加する","1",IF('20施設以上'!F181="追加しない","0","")))</f>
        <v/>
      </c>
      <c r="E202" s="4" t="str">
        <f>IF('20施設以上'!E181="電力量・請求情報","1",IF('20施設以上'!E181="電力量情報のみ","0",""))</f>
        <v/>
      </c>
      <c r="F202" s="6"/>
    </row>
    <row r="203" spans="1:6">
      <c r="A203" s="4" t="str">
        <f t="shared" si="3"/>
        <v/>
      </c>
      <c r="B203" s="4" t="str">
        <f>IF('20施設以上'!B182="","",ASC('20施設以上'!B182))</f>
        <v/>
      </c>
      <c r="C203" s="4" t="str">
        <f>IF('20施設以上'!C182="","",ASC('20施設以上'!C182))</f>
        <v/>
      </c>
      <c r="D203" s="4" t="str">
        <f>IF(いんふぉ・EnneSmart利用開始申込書!$B$48="希望しない","",IF('20施設以上'!F182="追加する","1",IF('20施設以上'!F182="追加しない","0","")))</f>
        <v/>
      </c>
      <c r="E203" s="4" t="str">
        <f>IF('20施設以上'!E182="電力量・請求情報","1",IF('20施設以上'!E182="電力量情報のみ","0",""))</f>
        <v/>
      </c>
      <c r="F203" s="6"/>
    </row>
    <row r="204" spans="1:6">
      <c r="A204" s="4" t="str">
        <f t="shared" si="3"/>
        <v/>
      </c>
      <c r="B204" s="4" t="str">
        <f>IF('20施設以上'!B183="","",ASC('20施設以上'!B183))</f>
        <v/>
      </c>
      <c r="C204" s="4" t="str">
        <f>IF('20施設以上'!C183="","",ASC('20施設以上'!C183))</f>
        <v/>
      </c>
      <c r="D204" s="4" t="str">
        <f>IF(いんふぉ・EnneSmart利用開始申込書!$B$48="希望しない","",IF('20施設以上'!F183="追加する","1",IF('20施設以上'!F183="追加しない","0","")))</f>
        <v/>
      </c>
      <c r="E204" s="4" t="str">
        <f>IF('20施設以上'!E183="電力量・請求情報","1",IF('20施設以上'!E183="電力量情報のみ","0",""))</f>
        <v/>
      </c>
      <c r="F204" s="6"/>
    </row>
    <row r="205" spans="1:6">
      <c r="A205" s="4" t="str">
        <f t="shared" si="3"/>
        <v/>
      </c>
      <c r="B205" s="4" t="str">
        <f>IF('20施設以上'!B184="","",ASC('20施設以上'!B184))</f>
        <v/>
      </c>
      <c r="C205" s="4" t="str">
        <f>IF('20施設以上'!C184="","",ASC('20施設以上'!C184))</f>
        <v/>
      </c>
      <c r="D205" s="4" t="str">
        <f>IF(いんふぉ・EnneSmart利用開始申込書!$B$48="希望しない","",IF('20施設以上'!F184="追加する","1",IF('20施設以上'!F184="追加しない","0","")))</f>
        <v/>
      </c>
      <c r="E205" s="4" t="str">
        <f>IF('20施設以上'!E184="電力量・請求情報","1",IF('20施設以上'!E184="電力量情報のみ","0",""))</f>
        <v/>
      </c>
      <c r="F205" s="6"/>
    </row>
    <row r="206" spans="1:6">
      <c r="A206" s="4" t="str">
        <f t="shared" si="3"/>
        <v/>
      </c>
      <c r="B206" s="4" t="str">
        <f>IF('20施設以上'!B185="","",ASC('20施設以上'!B185))</f>
        <v/>
      </c>
      <c r="C206" s="4" t="str">
        <f>IF('20施設以上'!C185="","",ASC('20施設以上'!C185))</f>
        <v/>
      </c>
      <c r="D206" s="4" t="str">
        <f>IF(いんふぉ・EnneSmart利用開始申込書!$B$48="希望しない","",IF('20施設以上'!F185="追加する","1",IF('20施設以上'!F185="追加しない","0","")))</f>
        <v/>
      </c>
      <c r="E206" s="4" t="str">
        <f>IF('20施設以上'!E185="電力量・請求情報","1",IF('20施設以上'!E185="電力量情報のみ","0",""))</f>
        <v/>
      </c>
      <c r="F206" s="6"/>
    </row>
    <row r="207" spans="1:6">
      <c r="A207" s="4" t="str">
        <f t="shared" si="3"/>
        <v/>
      </c>
      <c r="B207" s="4" t="str">
        <f>IF('20施設以上'!B186="","",ASC('20施設以上'!B186))</f>
        <v/>
      </c>
      <c r="C207" s="4" t="str">
        <f>IF('20施設以上'!C186="","",ASC('20施設以上'!C186))</f>
        <v/>
      </c>
      <c r="D207" s="4" t="str">
        <f>IF(いんふぉ・EnneSmart利用開始申込書!$B$48="希望しない","",IF('20施設以上'!F186="追加する","1",IF('20施設以上'!F186="追加しない","0","")))</f>
        <v/>
      </c>
      <c r="E207" s="4" t="str">
        <f>IF('20施設以上'!E186="電力量・請求情報","1",IF('20施設以上'!E186="電力量情報のみ","0",""))</f>
        <v/>
      </c>
      <c r="F207" s="6"/>
    </row>
    <row r="208" spans="1:6">
      <c r="A208" s="4" t="str">
        <f t="shared" si="3"/>
        <v/>
      </c>
      <c r="B208" s="4" t="str">
        <f>IF('20施設以上'!B187="","",ASC('20施設以上'!B187))</f>
        <v/>
      </c>
      <c r="C208" s="4" t="str">
        <f>IF('20施設以上'!C187="","",ASC('20施設以上'!C187))</f>
        <v/>
      </c>
      <c r="D208" s="4" t="str">
        <f>IF(いんふぉ・EnneSmart利用開始申込書!$B$48="希望しない","",IF('20施設以上'!F187="追加する","1",IF('20施設以上'!F187="追加しない","0","")))</f>
        <v/>
      </c>
      <c r="E208" s="4" t="str">
        <f>IF('20施設以上'!E187="電力量・請求情報","1",IF('20施設以上'!E187="電力量情報のみ","0",""))</f>
        <v/>
      </c>
      <c r="F208" s="6"/>
    </row>
    <row r="209" spans="1:6">
      <c r="A209" s="4" t="str">
        <f t="shared" si="3"/>
        <v/>
      </c>
      <c r="B209" s="4" t="str">
        <f>IF('20施設以上'!B188="","",ASC('20施設以上'!B188))</f>
        <v/>
      </c>
      <c r="C209" s="4" t="str">
        <f>IF('20施設以上'!C188="","",ASC('20施設以上'!C188))</f>
        <v/>
      </c>
      <c r="D209" s="4" t="str">
        <f>IF(いんふぉ・EnneSmart利用開始申込書!$B$48="希望しない","",IF('20施設以上'!F188="追加する","1",IF('20施設以上'!F188="追加しない","0","")))</f>
        <v/>
      </c>
      <c r="E209" s="4" t="str">
        <f>IF('20施設以上'!E188="電力量・請求情報","1",IF('20施設以上'!E188="電力量情報のみ","0",""))</f>
        <v/>
      </c>
      <c r="F209" s="6"/>
    </row>
    <row r="210" spans="1:6">
      <c r="A210" s="4" t="str">
        <f t="shared" si="3"/>
        <v/>
      </c>
      <c r="B210" s="4" t="str">
        <f>IF('20施設以上'!B189="","",ASC('20施設以上'!B189))</f>
        <v/>
      </c>
      <c r="C210" s="4" t="str">
        <f>IF('20施設以上'!C189="","",ASC('20施設以上'!C189))</f>
        <v/>
      </c>
      <c r="D210" s="4" t="str">
        <f>IF(いんふぉ・EnneSmart利用開始申込書!$B$48="希望しない","",IF('20施設以上'!F189="追加する","1",IF('20施設以上'!F189="追加しない","0","")))</f>
        <v/>
      </c>
      <c r="E210" s="4" t="str">
        <f>IF('20施設以上'!E189="電力量・請求情報","1",IF('20施設以上'!E189="電力量情報のみ","0",""))</f>
        <v/>
      </c>
      <c r="F210" s="6"/>
    </row>
    <row r="211" spans="1:6">
      <c r="A211" s="4" t="str">
        <f t="shared" si="3"/>
        <v/>
      </c>
      <c r="B211" s="4" t="str">
        <f>IF('20施設以上'!B190="","",ASC('20施設以上'!B190))</f>
        <v/>
      </c>
      <c r="C211" s="4" t="str">
        <f>IF('20施設以上'!C190="","",ASC('20施設以上'!C190))</f>
        <v/>
      </c>
      <c r="D211" s="4" t="str">
        <f>IF(いんふぉ・EnneSmart利用開始申込書!$B$48="希望しない","",IF('20施設以上'!F190="追加する","1",IF('20施設以上'!F190="追加しない","0","")))</f>
        <v/>
      </c>
      <c r="E211" s="4" t="str">
        <f>IF('20施設以上'!E190="電力量・請求情報","1",IF('20施設以上'!E190="電力量情報のみ","0",""))</f>
        <v/>
      </c>
      <c r="F211" s="6"/>
    </row>
    <row r="212" spans="1:6">
      <c r="A212" s="4" t="str">
        <f t="shared" si="3"/>
        <v/>
      </c>
      <c r="B212" s="4" t="str">
        <f>IF('20施設以上'!B191="","",ASC('20施設以上'!B191))</f>
        <v/>
      </c>
      <c r="C212" s="4" t="str">
        <f>IF('20施設以上'!C191="","",ASC('20施設以上'!C191))</f>
        <v/>
      </c>
      <c r="D212" s="4" t="str">
        <f>IF(いんふぉ・EnneSmart利用開始申込書!$B$48="希望しない","",IF('20施設以上'!F191="追加する","1",IF('20施設以上'!F191="追加しない","0","")))</f>
        <v/>
      </c>
      <c r="E212" s="4" t="str">
        <f>IF('20施設以上'!E191="電力量・請求情報","1",IF('20施設以上'!E191="電力量情報のみ","0",""))</f>
        <v/>
      </c>
      <c r="F212" s="6"/>
    </row>
    <row r="213" spans="1:6">
      <c r="A213" s="4" t="str">
        <f t="shared" si="3"/>
        <v/>
      </c>
      <c r="B213" s="4" t="str">
        <f>IF('20施設以上'!B192="","",ASC('20施設以上'!B192))</f>
        <v/>
      </c>
      <c r="C213" s="4" t="str">
        <f>IF('20施設以上'!C192="","",ASC('20施設以上'!C192))</f>
        <v/>
      </c>
      <c r="D213" s="4" t="str">
        <f>IF(いんふぉ・EnneSmart利用開始申込書!$B$48="希望しない","",IF('20施設以上'!F192="追加する","1",IF('20施設以上'!F192="追加しない","0","")))</f>
        <v/>
      </c>
      <c r="E213" s="4" t="str">
        <f>IF('20施設以上'!E192="電力量・請求情報","1",IF('20施設以上'!E192="電力量情報のみ","0",""))</f>
        <v/>
      </c>
      <c r="F213" s="6"/>
    </row>
    <row r="214" spans="1:6">
      <c r="A214" s="4" t="str">
        <f t="shared" si="3"/>
        <v/>
      </c>
      <c r="B214" s="4" t="str">
        <f>IF('20施設以上'!B193="","",ASC('20施設以上'!B193))</f>
        <v/>
      </c>
      <c r="C214" s="4" t="str">
        <f>IF('20施設以上'!C193="","",ASC('20施設以上'!C193))</f>
        <v/>
      </c>
      <c r="D214" s="4" t="str">
        <f>IF(いんふぉ・EnneSmart利用開始申込書!$B$48="希望しない","",IF('20施設以上'!F193="追加する","1",IF('20施設以上'!F193="追加しない","0","")))</f>
        <v/>
      </c>
      <c r="E214" s="4" t="str">
        <f>IF('20施設以上'!E193="電力量・請求情報","1",IF('20施設以上'!E193="電力量情報のみ","0",""))</f>
        <v/>
      </c>
      <c r="F214" s="6"/>
    </row>
    <row r="215" spans="1:6">
      <c r="A215" s="4" t="str">
        <f t="shared" si="3"/>
        <v/>
      </c>
      <c r="B215" s="4" t="str">
        <f>IF('20施設以上'!B194="","",ASC('20施設以上'!B194))</f>
        <v/>
      </c>
      <c r="C215" s="4" t="str">
        <f>IF('20施設以上'!C194="","",ASC('20施設以上'!C194))</f>
        <v/>
      </c>
      <c r="D215" s="4" t="str">
        <f>IF(いんふぉ・EnneSmart利用開始申込書!$B$48="希望しない","",IF('20施設以上'!F194="追加する","1",IF('20施設以上'!F194="追加しない","0","")))</f>
        <v/>
      </c>
      <c r="E215" s="4" t="str">
        <f>IF('20施設以上'!E194="電力量・請求情報","1",IF('20施設以上'!E194="電力量情報のみ","0",""))</f>
        <v/>
      </c>
      <c r="F215" s="6"/>
    </row>
    <row r="216" spans="1:6">
      <c r="A216" s="4" t="str">
        <f t="shared" si="3"/>
        <v/>
      </c>
      <c r="B216" s="4" t="str">
        <f>IF('20施設以上'!B195="","",ASC('20施設以上'!B195))</f>
        <v/>
      </c>
      <c r="C216" s="4" t="str">
        <f>IF('20施設以上'!C195="","",ASC('20施設以上'!C195))</f>
        <v/>
      </c>
      <c r="D216" s="4" t="str">
        <f>IF(いんふぉ・EnneSmart利用開始申込書!$B$48="希望しない","",IF('20施設以上'!F195="追加する","1",IF('20施設以上'!F195="追加しない","0","")))</f>
        <v/>
      </c>
      <c r="E216" s="4" t="str">
        <f>IF('20施設以上'!E195="電力量・請求情報","1",IF('20施設以上'!E195="電力量情報のみ","0",""))</f>
        <v/>
      </c>
      <c r="F216" s="6"/>
    </row>
    <row r="217" spans="1:6">
      <c r="A217" s="4" t="str">
        <f t="shared" si="3"/>
        <v/>
      </c>
      <c r="B217" s="4" t="str">
        <f>IF('20施設以上'!B196="","",ASC('20施設以上'!B196))</f>
        <v/>
      </c>
      <c r="C217" s="4" t="str">
        <f>IF('20施設以上'!C196="","",ASC('20施設以上'!C196))</f>
        <v/>
      </c>
      <c r="D217" s="4" t="str">
        <f>IF(いんふぉ・EnneSmart利用開始申込書!$B$48="希望しない","",IF('20施設以上'!F196="追加する","1",IF('20施設以上'!F196="追加しない","0","")))</f>
        <v/>
      </c>
      <c r="E217" s="4" t="str">
        <f>IF('20施設以上'!E196="電力量・請求情報","1",IF('20施設以上'!E196="電力量情報のみ","0",""))</f>
        <v/>
      </c>
      <c r="F217" s="6"/>
    </row>
    <row r="218" spans="1:6">
      <c r="A218" s="4" t="str">
        <f t="shared" ref="A218:A281" si="4">IF(LEN(B218&amp;C218)=0,"",A217+1)</f>
        <v/>
      </c>
      <c r="B218" s="4" t="str">
        <f>IF('20施設以上'!B197="","",ASC('20施設以上'!B197))</f>
        <v/>
      </c>
      <c r="C218" s="4" t="str">
        <f>IF('20施設以上'!C197="","",ASC('20施設以上'!C197))</f>
        <v/>
      </c>
      <c r="D218" s="4" t="str">
        <f>IF(いんふぉ・EnneSmart利用開始申込書!$B$48="希望しない","",IF('20施設以上'!F197="追加する","1",IF('20施設以上'!F197="追加しない","0","")))</f>
        <v/>
      </c>
      <c r="E218" s="4" t="str">
        <f>IF('20施設以上'!E197="電力量・請求情報","1",IF('20施設以上'!E197="電力量情報のみ","0",""))</f>
        <v/>
      </c>
      <c r="F218" s="6"/>
    </row>
    <row r="219" spans="1:6">
      <c r="A219" s="4" t="str">
        <f t="shared" si="4"/>
        <v/>
      </c>
      <c r="B219" s="4" t="str">
        <f>IF('20施設以上'!B198="","",ASC('20施設以上'!B198))</f>
        <v/>
      </c>
      <c r="C219" s="4" t="str">
        <f>IF('20施設以上'!C198="","",ASC('20施設以上'!C198))</f>
        <v/>
      </c>
      <c r="D219" s="4" t="str">
        <f>IF(いんふぉ・EnneSmart利用開始申込書!$B$48="希望しない","",IF('20施設以上'!F198="追加する","1",IF('20施設以上'!F198="追加しない","0","")))</f>
        <v/>
      </c>
      <c r="E219" s="4" t="str">
        <f>IF('20施設以上'!E198="電力量・請求情報","1",IF('20施設以上'!E198="電力量情報のみ","0",""))</f>
        <v/>
      </c>
      <c r="F219" s="6"/>
    </row>
    <row r="220" spans="1:6">
      <c r="A220" s="4" t="str">
        <f t="shared" si="4"/>
        <v/>
      </c>
      <c r="B220" s="4" t="str">
        <f>IF('20施設以上'!B199="","",ASC('20施設以上'!B199))</f>
        <v/>
      </c>
      <c r="C220" s="4" t="str">
        <f>IF('20施設以上'!C199="","",ASC('20施設以上'!C199))</f>
        <v/>
      </c>
      <c r="D220" s="4" t="str">
        <f>IF(いんふぉ・EnneSmart利用開始申込書!$B$48="希望しない","",IF('20施設以上'!F199="追加する","1",IF('20施設以上'!F199="追加しない","0","")))</f>
        <v/>
      </c>
      <c r="E220" s="4" t="str">
        <f>IF('20施設以上'!E199="電力量・請求情報","1",IF('20施設以上'!E199="電力量情報のみ","0",""))</f>
        <v/>
      </c>
      <c r="F220" s="6"/>
    </row>
    <row r="221" spans="1:6">
      <c r="A221" s="4" t="str">
        <f t="shared" si="4"/>
        <v/>
      </c>
      <c r="B221" s="4" t="str">
        <f>IF('20施設以上'!B200="","",ASC('20施設以上'!B200))</f>
        <v/>
      </c>
      <c r="C221" s="4" t="str">
        <f>IF('20施設以上'!C200="","",ASC('20施設以上'!C200))</f>
        <v/>
      </c>
      <c r="D221" s="4" t="str">
        <f>IF(いんふぉ・EnneSmart利用開始申込書!$B$48="希望しない","",IF('20施設以上'!F200="追加する","1",IF('20施設以上'!F200="追加しない","0","")))</f>
        <v/>
      </c>
      <c r="E221" s="4" t="str">
        <f>IF('20施設以上'!E200="電力量・請求情報","1",IF('20施設以上'!E200="電力量情報のみ","0",""))</f>
        <v/>
      </c>
      <c r="F221" s="6"/>
    </row>
    <row r="222" spans="1:6">
      <c r="A222" s="4" t="str">
        <f t="shared" si="4"/>
        <v/>
      </c>
      <c r="B222" s="4" t="str">
        <f>IF('20施設以上'!B201="","",ASC('20施設以上'!B201))</f>
        <v/>
      </c>
      <c r="C222" s="4" t="str">
        <f>IF('20施設以上'!C201="","",ASC('20施設以上'!C201))</f>
        <v/>
      </c>
      <c r="D222" s="4" t="str">
        <f>IF(いんふぉ・EnneSmart利用開始申込書!$B$48="希望しない","",IF('20施設以上'!F201="追加する","1",IF('20施設以上'!F201="追加しない","0","")))</f>
        <v/>
      </c>
      <c r="E222" s="4" t="str">
        <f>IF('20施設以上'!E201="電力量・請求情報","1",IF('20施設以上'!E201="電力量情報のみ","0",""))</f>
        <v/>
      </c>
      <c r="F222" s="6"/>
    </row>
    <row r="223" spans="1:6">
      <c r="A223" s="4" t="str">
        <f t="shared" si="4"/>
        <v/>
      </c>
      <c r="B223" s="4" t="str">
        <f>IF('20施設以上'!B202="","",ASC('20施設以上'!B202))</f>
        <v/>
      </c>
      <c r="C223" s="4" t="str">
        <f>IF('20施設以上'!C202="","",ASC('20施設以上'!C202))</f>
        <v/>
      </c>
      <c r="D223" s="4" t="str">
        <f>IF(いんふぉ・EnneSmart利用開始申込書!$B$48="希望しない","",IF('20施設以上'!F202="追加する","1",IF('20施設以上'!F202="追加しない","0","")))</f>
        <v/>
      </c>
      <c r="E223" s="4" t="str">
        <f>IF('20施設以上'!E202="電力量・請求情報","1",IF('20施設以上'!E202="電力量情報のみ","0",""))</f>
        <v/>
      </c>
      <c r="F223" s="6"/>
    </row>
    <row r="224" spans="1:6">
      <c r="A224" s="4" t="str">
        <f t="shared" si="4"/>
        <v/>
      </c>
      <c r="B224" s="4" t="str">
        <f>IF('20施設以上'!B203="","",ASC('20施設以上'!B203))</f>
        <v/>
      </c>
      <c r="C224" s="4" t="str">
        <f>IF('20施設以上'!C203="","",ASC('20施設以上'!C203))</f>
        <v/>
      </c>
      <c r="D224" s="4" t="str">
        <f>IF(いんふぉ・EnneSmart利用開始申込書!$B$48="希望しない","",IF('20施設以上'!F203="追加する","1",IF('20施設以上'!F203="追加しない","0","")))</f>
        <v/>
      </c>
      <c r="E224" s="4" t="str">
        <f>IF('20施設以上'!E203="電力量・請求情報","1",IF('20施設以上'!E203="電力量情報のみ","0",""))</f>
        <v/>
      </c>
      <c r="F224" s="6"/>
    </row>
    <row r="225" spans="1:6">
      <c r="A225" s="4" t="str">
        <f t="shared" si="4"/>
        <v/>
      </c>
      <c r="B225" s="4" t="str">
        <f>IF('20施設以上'!B204="","",ASC('20施設以上'!B204))</f>
        <v/>
      </c>
      <c r="C225" s="4" t="str">
        <f>IF('20施設以上'!C204="","",ASC('20施設以上'!C204))</f>
        <v/>
      </c>
      <c r="D225" s="4" t="str">
        <f>IF(いんふぉ・EnneSmart利用開始申込書!$B$48="希望しない","",IF('20施設以上'!F204="追加する","1",IF('20施設以上'!F204="追加しない","0","")))</f>
        <v/>
      </c>
      <c r="E225" s="4" t="str">
        <f>IF('20施設以上'!E204="電力量・請求情報","1",IF('20施設以上'!E204="電力量情報のみ","0",""))</f>
        <v/>
      </c>
      <c r="F225" s="6"/>
    </row>
    <row r="226" spans="1:6">
      <c r="A226" s="4" t="str">
        <f t="shared" si="4"/>
        <v/>
      </c>
      <c r="B226" s="4" t="str">
        <f>IF('20施設以上'!B205="","",ASC('20施設以上'!B205))</f>
        <v/>
      </c>
      <c r="C226" s="4" t="str">
        <f>IF('20施設以上'!C205="","",ASC('20施設以上'!C205))</f>
        <v/>
      </c>
      <c r="D226" s="4" t="str">
        <f>IF(いんふぉ・EnneSmart利用開始申込書!$B$48="希望しない","",IF('20施設以上'!F205="追加する","1",IF('20施設以上'!F205="追加しない","0","")))</f>
        <v/>
      </c>
      <c r="E226" s="4" t="str">
        <f>IF('20施設以上'!E205="電力量・請求情報","1",IF('20施設以上'!E205="電力量情報のみ","0",""))</f>
        <v/>
      </c>
      <c r="F226" s="6"/>
    </row>
    <row r="227" spans="1:6">
      <c r="A227" s="4" t="str">
        <f t="shared" si="4"/>
        <v/>
      </c>
      <c r="B227" s="4" t="str">
        <f>IF('20施設以上'!B206="","",ASC('20施設以上'!B206))</f>
        <v/>
      </c>
      <c r="C227" s="4" t="str">
        <f>IF('20施設以上'!C206="","",ASC('20施設以上'!C206))</f>
        <v/>
      </c>
      <c r="D227" s="4" t="str">
        <f>IF(いんふぉ・EnneSmart利用開始申込書!$B$48="希望しない","",IF('20施設以上'!F206="追加する","1",IF('20施設以上'!F206="追加しない","0","")))</f>
        <v/>
      </c>
      <c r="E227" s="4" t="str">
        <f>IF('20施設以上'!E206="電力量・請求情報","1",IF('20施設以上'!E206="電力量情報のみ","0",""))</f>
        <v/>
      </c>
      <c r="F227" s="6"/>
    </row>
    <row r="228" spans="1:6">
      <c r="A228" s="4" t="str">
        <f t="shared" si="4"/>
        <v/>
      </c>
      <c r="B228" s="4" t="str">
        <f>IF('20施設以上'!B207="","",ASC('20施設以上'!B207))</f>
        <v/>
      </c>
      <c r="C228" s="4" t="str">
        <f>IF('20施設以上'!C207="","",ASC('20施設以上'!C207))</f>
        <v/>
      </c>
      <c r="D228" s="4" t="str">
        <f>IF(いんふぉ・EnneSmart利用開始申込書!$B$48="希望しない","",IF('20施設以上'!F207="追加する","1",IF('20施設以上'!F207="追加しない","0","")))</f>
        <v/>
      </c>
      <c r="E228" s="4" t="str">
        <f>IF('20施設以上'!E207="電力量・請求情報","1",IF('20施設以上'!E207="電力量情報のみ","0",""))</f>
        <v/>
      </c>
      <c r="F228" s="6"/>
    </row>
    <row r="229" spans="1:6">
      <c r="A229" s="4" t="str">
        <f t="shared" si="4"/>
        <v/>
      </c>
      <c r="B229" s="4" t="str">
        <f>IF('20施設以上'!B208="","",ASC('20施設以上'!B208))</f>
        <v/>
      </c>
      <c r="C229" s="4" t="str">
        <f>IF('20施設以上'!C208="","",ASC('20施設以上'!C208))</f>
        <v/>
      </c>
      <c r="D229" s="4" t="str">
        <f>IF(いんふぉ・EnneSmart利用開始申込書!$B$48="希望しない","",IF('20施設以上'!F208="追加する","1",IF('20施設以上'!F208="追加しない","0","")))</f>
        <v/>
      </c>
      <c r="E229" s="4" t="str">
        <f>IF('20施設以上'!E208="電力量・請求情報","1",IF('20施設以上'!E208="電力量情報のみ","0",""))</f>
        <v/>
      </c>
      <c r="F229" s="6"/>
    </row>
    <row r="230" spans="1:6">
      <c r="A230" s="4" t="str">
        <f t="shared" si="4"/>
        <v/>
      </c>
      <c r="B230" s="4" t="str">
        <f>IF('20施設以上'!B209="","",ASC('20施設以上'!B209))</f>
        <v/>
      </c>
      <c r="C230" s="4" t="str">
        <f>IF('20施設以上'!C209="","",ASC('20施設以上'!C209))</f>
        <v/>
      </c>
      <c r="D230" s="4" t="str">
        <f>IF(いんふぉ・EnneSmart利用開始申込書!$B$48="希望しない","",IF('20施設以上'!F209="追加する","1",IF('20施設以上'!F209="追加しない","0","")))</f>
        <v/>
      </c>
      <c r="E230" s="4" t="str">
        <f>IF('20施設以上'!E209="電力量・請求情報","1",IF('20施設以上'!E209="電力量情報のみ","0",""))</f>
        <v/>
      </c>
      <c r="F230" s="6"/>
    </row>
    <row r="231" spans="1:6">
      <c r="A231" s="4" t="str">
        <f t="shared" si="4"/>
        <v/>
      </c>
      <c r="B231" s="4" t="str">
        <f>IF('20施設以上'!B210="","",ASC('20施設以上'!B210))</f>
        <v/>
      </c>
      <c r="C231" s="4" t="str">
        <f>IF('20施設以上'!C210="","",ASC('20施設以上'!C210))</f>
        <v/>
      </c>
      <c r="D231" s="4" t="str">
        <f>IF(いんふぉ・EnneSmart利用開始申込書!$B$48="希望しない","",IF('20施設以上'!F210="追加する","1",IF('20施設以上'!F210="追加しない","0","")))</f>
        <v/>
      </c>
      <c r="E231" s="4" t="str">
        <f>IF('20施設以上'!E210="電力量・請求情報","1",IF('20施設以上'!E210="電力量情報のみ","0",""))</f>
        <v/>
      </c>
      <c r="F231" s="6"/>
    </row>
    <row r="232" spans="1:6">
      <c r="A232" s="4" t="str">
        <f t="shared" si="4"/>
        <v/>
      </c>
      <c r="B232" s="4" t="str">
        <f>IF('20施設以上'!B211="","",ASC('20施設以上'!B211))</f>
        <v/>
      </c>
      <c r="C232" s="4" t="str">
        <f>IF('20施設以上'!C211="","",ASC('20施設以上'!C211))</f>
        <v/>
      </c>
      <c r="D232" s="4" t="str">
        <f>IF(いんふぉ・EnneSmart利用開始申込書!$B$48="希望しない","",IF('20施設以上'!F211="追加する","1",IF('20施設以上'!F211="追加しない","0","")))</f>
        <v/>
      </c>
      <c r="E232" s="4" t="str">
        <f>IF('20施設以上'!E211="電力量・請求情報","1",IF('20施設以上'!E211="電力量情報のみ","0",""))</f>
        <v/>
      </c>
      <c r="F232" s="6"/>
    </row>
    <row r="233" spans="1:6">
      <c r="A233" s="4" t="str">
        <f t="shared" si="4"/>
        <v/>
      </c>
      <c r="B233" s="4" t="str">
        <f>IF('20施設以上'!B212="","",ASC('20施設以上'!B212))</f>
        <v/>
      </c>
      <c r="C233" s="4" t="str">
        <f>IF('20施設以上'!C212="","",ASC('20施設以上'!C212))</f>
        <v/>
      </c>
      <c r="D233" s="4" t="str">
        <f>IF(いんふぉ・EnneSmart利用開始申込書!$B$48="希望しない","",IF('20施設以上'!F212="追加する","1",IF('20施設以上'!F212="追加しない","0","")))</f>
        <v/>
      </c>
      <c r="E233" s="4" t="str">
        <f>IF('20施設以上'!E212="電力量・請求情報","1",IF('20施設以上'!E212="電力量情報のみ","0",""))</f>
        <v/>
      </c>
      <c r="F233" s="6"/>
    </row>
    <row r="234" spans="1:6">
      <c r="A234" s="4" t="str">
        <f t="shared" si="4"/>
        <v/>
      </c>
      <c r="B234" s="4" t="str">
        <f>IF('20施設以上'!B213="","",ASC('20施設以上'!B213))</f>
        <v/>
      </c>
      <c r="C234" s="4" t="str">
        <f>IF('20施設以上'!C213="","",ASC('20施設以上'!C213))</f>
        <v/>
      </c>
      <c r="D234" s="4" t="str">
        <f>IF(いんふぉ・EnneSmart利用開始申込書!$B$48="希望しない","",IF('20施設以上'!F213="追加する","1",IF('20施設以上'!F213="追加しない","0","")))</f>
        <v/>
      </c>
      <c r="E234" s="4" t="str">
        <f>IF('20施設以上'!E213="電力量・請求情報","1",IF('20施設以上'!E213="電力量情報のみ","0",""))</f>
        <v/>
      </c>
      <c r="F234" s="6"/>
    </row>
    <row r="235" spans="1:6">
      <c r="A235" s="4" t="str">
        <f t="shared" si="4"/>
        <v/>
      </c>
      <c r="B235" s="4" t="str">
        <f>IF('20施設以上'!B214="","",ASC('20施設以上'!B214))</f>
        <v/>
      </c>
      <c r="C235" s="4" t="str">
        <f>IF('20施設以上'!C214="","",ASC('20施設以上'!C214))</f>
        <v/>
      </c>
      <c r="D235" s="4" t="str">
        <f>IF(いんふぉ・EnneSmart利用開始申込書!$B$48="希望しない","",IF('20施設以上'!F214="追加する","1",IF('20施設以上'!F214="追加しない","0","")))</f>
        <v/>
      </c>
      <c r="E235" s="4" t="str">
        <f>IF('20施設以上'!E214="電力量・請求情報","1",IF('20施設以上'!E214="電力量情報のみ","0",""))</f>
        <v/>
      </c>
      <c r="F235" s="6"/>
    </row>
    <row r="236" spans="1:6">
      <c r="A236" s="4" t="str">
        <f t="shared" si="4"/>
        <v/>
      </c>
      <c r="B236" s="4" t="str">
        <f>IF('20施設以上'!B215="","",ASC('20施設以上'!B215))</f>
        <v/>
      </c>
      <c r="C236" s="4" t="str">
        <f>IF('20施設以上'!C215="","",ASC('20施設以上'!C215))</f>
        <v/>
      </c>
      <c r="D236" s="4" t="str">
        <f>IF(いんふぉ・EnneSmart利用開始申込書!$B$48="希望しない","",IF('20施設以上'!F215="追加する","1",IF('20施設以上'!F215="追加しない","0","")))</f>
        <v/>
      </c>
      <c r="E236" s="4" t="str">
        <f>IF('20施設以上'!E215="電力量・請求情報","1",IF('20施設以上'!E215="電力量情報のみ","0",""))</f>
        <v/>
      </c>
      <c r="F236" s="6"/>
    </row>
    <row r="237" spans="1:6">
      <c r="A237" s="4" t="str">
        <f t="shared" si="4"/>
        <v/>
      </c>
      <c r="B237" s="4" t="str">
        <f>IF('20施設以上'!B216="","",ASC('20施設以上'!B216))</f>
        <v/>
      </c>
      <c r="C237" s="4" t="str">
        <f>IF('20施設以上'!C216="","",ASC('20施設以上'!C216))</f>
        <v/>
      </c>
      <c r="D237" s="4" t="str">
        <f>IF(いんふぉ・EnneSmart利用開始申込書!$B$48="希望しない","",IF('20施設以上'!F216="追加する","1",IF('20施設以上'!F216="追加しない","0","")))</f>
        <v/>
      </c>
      <c r="E237" s="4" t="str">
        <f>IF('20施設以上'!E216="電力量・請求情報","1",IF('20施設以上'!E216="電力量情報のみ","0",""))</f>
        <v/>
      </c>
      <c r="F237" s="6"/>
    </row>
    <row r="238" spans="1:6">
      <c r="A238" s="4" t="str">
        <f t="shared" si="4"/>
        <v/>
      </c>
      <c r="B238" s="4" t="str">
        <f>IF('20施設以上'!B217="","",ASC('20施設以上'!B217))</f>
        <v/>
      </c>
      <c r="C238" s="4" t="str">
        <f>IF('20施設以上'!C217="","",ASC('20施設以上'!C217))</f>
        <v/>
      </c>
      <c r="D238" s="4" t="str">
        <f>IF(いんふぉ・EnneSmart利用開始申込書!$B$48="希望しない","",IF('20施設以上'!F217="追加する","1",IF('20施設以上'!F217="追加しない","0","")))</f>
        <v/>
      </c>
      <c r="E238" s="4" t="str">
        <f>IF('20施設以上'!E217="電力量・請求情報","1",IF('20施設以上'!E217="電力量情報のみ","0",""))</f>
        <v/>
      </c>
      <c r="F238" s="6"/>
    </row>
    <row r="239" spans="1:6">
      <c r="A239" s="4" t="str">
        <f t="shared" si="4"/>
        <v/>
      </c>
      <c r="B239" s="4" t="str">
        <f>IF('20施設以上'!B218="","",ASC('20施設以上'!B218))</f>
        <v/>
      </c>
      <c r="C239" s="4" t="str">
        <f>IF('20施設以上'!C218="","",ASC('20施設以上'!C218))</f>
        <v/>
      </c>
      <c r="D239" s="4" t="str">
        <f>IF(いんふぉ・EnneSmart利用開始申込書!$B$48="希望しない","",IF('20施設以上'!F218="追加する","1",IF('20施設以上'!F218="追加しない","0","")))</f>
        <v/>
      </c>
      <c r="E239" s="4" t="str">
        <f>IF('20施設以上'!E218="電力量・請求情報","1",IF('20施設以上'!E218="電力量情報のみ","0",""))</f>
        <v/>
      </c>
      <c r="F239" s="6"/>
    </row>
    <row r="240" spans="1:6">
      <c r="A240" s="4" t="str">
        <f t="shared" si="4"/>
        <v/>
      </c>
      <c r="B240" s="4" t="str">
        <f>IF('20施設以上'!B219="","",ASC('20施設以上'!B219))</f>
        <v/>
      </c>
      <c r="C240" s="4" t="str">
        <f>IF('20施設以上'!C219="","",ASC('20施設以上'!C219))</f>
        <v/>
      </c>
      <c r="D240" s="4" t="str">
        <f>IF(いんふぉ・EnneSmart利用開始申込書!$B$48="希望しない","",IF('20施設以上'!F219="追加する","1",IF('20施設以上'!F219="追加しない","0","")))</f>
        <v/>
      </c>
      <c r="E240" s="4" t="str">
        <f>IF('20施設以上'!E219="電力量・請求情報","1",IF('20施設以上'!E219="電力量情報のみ","0",""))</f>
        <v/>
      </c>
      <c r="F240" s="6"/>
    </row>
    <row r="241" spans="1:6">
      <c r="A241" s="4" t="str">
        <f t="shared" si="4"/>
        <v/>
      </c>
      <c r="B241" s="4" t="str">
        <f>IF('20施設以上'!B220="","",ASC('20施設以上'!B220))</f>
        <v/>
      </c>
      <c r="C241" s="4" t="str">
        <f>IF('20施設以上'!C220="","",ASC('20施設以上'!C220))</f>
        <v/>
      </c>
      <c r="D241" s="4" t="str">
        <f>IF(いんふぉ・EnneSmart利用開始申込書!$B$48="希望しない","",IF('20施設以上'!F220="追加する","1",IF('20施設以上'!F220="追加しない","0","")))</f>
        <v/>
      </c>
      <c r="E241" s="4" t="str">
        <f>IF('20施設以上'!E220="電力量・請求情報","1",IF('20施設以上'!E220="電力量情報のみ","0",""))</f>
        <v/>
      </c>
      <c r="F241" s="6"/>
    </row>
    <row r="242" spans="1:6">
      <c r="A242" s="4" t="str">
        <f t="shared" si="4"/>
        <v/>
      </c>
      <c r="B242" s="4" t="str">
        <f>IF('20施設以上'!B221="","",ASC('20施設以上'!B221))</f>
        <v/>
      </c>
      <c r="C242" s="4" t="str">
        <f>IF('20施設以上'!C221="","",ASC('20施設以上'!C221))</f>
        <v/>
      </c>
      <c r="D242" s="4" t="str">
        <f>IF(いんふぉ・EnneSmart利用開始申込書!$B$48="希望しない","",IF('20施設以上'!F221="追加する","1",IF('20施設以上'!F221="追加しない","0","")))</f>
        <v/>
      </c>
      <c r="E242" s="4" t="str">
        <f>IF('20施設以上'!E221="電力量・請求情報","1",IF('20施設以上'!E221="電力量情報のみ","0",""))</f>
        <v/>
      </c>
      <c r="F242" s="6"/>
    </row>
    <row r="243" spans="1:6">
      <c r="A243" s="4" t="str">
        <f t="shared" si="4"/>
        <v/>
      </c>
      <c r="B243" s="4" t="str">
        <f>IF('20施設以上'!B222="","",ASC('20施設以上'!B222))</f>
        <v/>
      </c>
      <c r="C243" s="4" t="str">
        <f>IF('20施設以上'!C222="","",ASC('20施設以上'!C222))</f>
        <v/>
      </c>
      <c r="D243" s="4" t="str">
        <f>IF(いんふぉ・EnneSmart利用開始申込書!$B$48="希望しない","",IF('20施設以上'!F222="追加する","1",IF('20施設以上'!F222="追加しない","0","")))</f>
        <v/>
      </c>
      <c r="E243" s="4" t="str">
        <f>IF('20施設以上'!E222="電力量・請求情報","1",IF('20施設以上'!E222="電力量情報のみ","0",""))</f>
        <v/>
      </c>
      <c r="F243" s="6"/>
    </row>
    <row r="244" spans="1:6">
      <c r="A244" s="4" t="str">
        <f t="shared" si="4"/>
        <v/>
      </c>
      <c r="B244" s="4" t="str">
        <f>IF('20施設以上'!B223="","",ASC('20施設以上'!B223))</f>
        <v/>
      </c>
      <c r="C244" s="4" t="str">
        <f>IF('20施設以上'!C223="","",ASC('20施設以上'!C223))</f>
        <v/>
      </c>
      <c r="D244" s="4" t="str">
        <f>IF(いんふぉ・EnneSmart利用開始申込書!$B$48="希望しない","",IF('20施設以上'!F223="追加する","1",IF('20施設以上'!F223="追加しない","0","")))</f>
        <v/>
      </c>
      <c r="E244" s="4" t="str">
        <f>IF('20施設以上'!E223="電力量・請求情報","1",IF('20施設以上'!E223="電力量情報のみ","0",""))</f>
        <v/>
      </c>
      <c r="F244" s="6"/>
    </row>
    <row r="245" spans="1:6">
      <c r="A245" s="4" t="str">
        <f t="shared" si="4"/>
        <v/>
      </c>
      <c r="B245" s="4" t="str">
        <f>IF('20施設以上'!B224="","",ASC('20施設以上'!B224))</f>
        <v/>
      </c>
      <c r="C245" s="4" t="str">
        <f>IF('20施設以上'!C224="","",ASC('20施設以上'!C224))</f>
        <v/>
      </c>
      <c r="D245" s="4" t="str">
        <f>IF(いんふぉ・EnneSmart利用開始申込書!$B$48="希望しない","",IF('20施設以上'!F224="追加する","1",IF('20施設以上'!F224="追加しない","0","")))</f>
        <v/>
      </c>
      <c r="E245" s="4" t="str">
        <f>IF('20施設以上'!E224="電力量・請求情報","1",IF('20施設以上'!E224="電力量情報のみ","0",""))</f>
        <v/>
      </c>
      <c r="F245" s="6"/>
    </row>
    <row r="246" spans="1:6">
      <c r="A246" s="4" t="str">
        <f t="shared" si="4"/>
        <v/>
      </c>
      <c r="B246" s="4" t="str">
        <f>IF('20施設以上'!B225="","",ASC('20施設以上'!B225))</f>
        <v/>
      </c>
      <c r="C246" s="4" t="str">
        <f>IF('20施設以上'!C225="","",ASC('20施設以上'!C225))</f>
        <v/>
      </c>
      <c r="D246" s="4" t="str">
        <f>IF(いんふぉ・EnneSmart利用開始申込書!$B$48="希望しない","",IF('20施設以上'!F225="追加する","1",IF('20施設以上'!F225="追加しない","0","")))</f>
        <v/>
      </c>
      <c r="E246" s="4" t="str">
        <f>IF('20施設以上'!E225="電力量・請求情報","1",IF('20施設以上'!E225="電力量情報のみ","0",""))</f>
        <v/>
      </c>
      <c r="F246" s="6"/>
    </row>
    <row r="247" spans="1:6">
      <c r="A247" s="4" t="str">
        <f t="shared" si="4"/>
        <v/>
      </c>
      <c r="B247" s="4" t="str">
        <f>IF('20施設以上'!B226="","",ASC('20施設以上'!B226))</f>
        <v/>
      </c>
      <c r="C247" s="4" t="str">
        <f>IF('20施設以上'!C226="","",ASC('20施設以上'!C226))</f>
        <v/>
      </c>
      <c r="D247" s="4" t="str">
        <f>IF(いんふぉ・EnneSmart利用開始申込書!$B$48="希望しない","",IF('20施設以上'!F226="追加する","1",IF('20施設以上'!F226="追加しない","0","")))</f>
        <v/>
      </c>
      <c r="E247" s="4" t="str">
        <f>IF('20施設以上'!E226="電力量・請求情報","1",IF('20施設以上'!E226="電力量情報のみ","0",""))</f>
        <v/>
      </c>
      <c r="F247" s="6"/>
    </row>
    <row r="248" spans="1:6">
      <c r="A248" s="4" t="str">
        <f t="shared" si="4"/>
        <v/>
      </c>
      <c r="B248" s="4" t="str">
        <f>IF('20施設以上'!B227="","",ASC('20施設以上'!B227))</f>
        <v/>
      </c>
      <c r="C248" s="4" t="str">
        <f>IF('20施設以上'!C227="","",ASC('20施設以上'!C227))</f>
        <v/>
      </c>
      <c r="D248" s="4" t="str">
        <f>IF(いんふぉ・EnneSmart利用開始申込書!$B$48="希望しない","",IF('20施設以上'!F227="追加する","1",IF('20施設以上'!F227="追加しない","0","")))</f>
        <v/>
      </c>
      <c r="E248" s="4" t="str">
        <f>IF('20施設以上'!E227="電力量・請求情報","1",IF('20施設以上'!E227="電力量情報のみ","0",""))</f>
        <v/>
      </c>
      <c r="F248" s="6"/>
    </row>
    <row r="249" spans="1:6">
      <c r="A249" s="4" t="str">
        <f t="shared" si="4"/>
        <v/>
      </c>
      <c r="B249" s="4" t="str">
        <f>IF('20施設以上'!B228="","",ASC('20施設以上'!B228))</f>
        <v/>
      </c>
      <c r="C249" s="4" t="str">
        <f>IF('20施設以上'!C228="","",ASC('20施設以上'!C228))</f>
        <v/>
      </c>
      <c r="D249" s="4" t="str">
        <f>IF(いんふぉ・EnneSmart利用開始申込書!$B$48="希望しない","",IF('20施設以上'!F228="追加する","1",IF('20施設以上'!F228="追加しない","0","")))</f>
        <v/>
      </c>
      <c r="E249" s="4" t="str">
        <f>IF('20施設以上'!E228="電力量・請求情報","1",IF('20施設以上'!E228="電力量情報のみ","0",""))</f>
        <v/>
      </c>
      <c r="F249" s="6"/>
    </row>
    <row r="250" spans="1:6">
      <c r="A250" s="4" t="str">
        <f t="shared" si="4"/>
        <v/>
      </c>
      <c r="B250" s="4" t="str">
        <f>IF('20施設以上'!B229="","",ASC('20施設以上'!B229))</f>
        <v/>
      </c>
      <c r="C250" s="4" t="str">
        <f>IF('20施設以上'!C229="","",ASC('20施設以上'!C229))</f>
        <v/>
      </c>
      <c r="D250" s="4" t="str">
        <f>IF(いんふぉ・EnneSmart利用開始申込書!$B$48="希望しない","",IF('20施設以上'!F229="追加する","1",IF('20施設以上'!F229="追加しない","0","")))</f>
        <v/>
      </c>
      <c r="E250" s="4" t="str">
        <f>IF('20施設以上'!E229="電力量・請求情報","1",IF('20施設以上'!E229="電力量情報のみ","0",""))</f>
        <v/>
      </c>
      <c r="F250" s="6"/>
    </row>
    <row r="251" spans="1:6">
      <c r="A251" s="4" t="str">
        <f t="shared" si="4"/>
        <v/>
      </c>
      <c r="B251" s="4" t="str">
        <f>IF('20施設以上'!B230="","",ASC('20施設以上'!B230))</f>
        <v/>
      </c>
      <c r="C251" s="4" t="str">
        <f>IF('20施設以上'!C230="","",ASC('20施設以上'!C230))</f>
        <v/>
      </c>
      <c r="D251" s="4" t="str">
        <f>IF(いんふぉ・EnneSmart利用開始申込書!$B$48="希望しない","",IF('20施設以上'!F230="追加する","1",IF('20施設以上'!F230="追加しない","0","")))</f>
        <v/>
      </c>
      <c r="E251" s="4" t="str">
        <f>IF('20施設以上'!E230="電力量・請求情報","1",IF('20施設以上'!E230="電力量情報のみ","0",""))</f>
        <v/>
      </c>
      <c r="F251" s="6"/>
    </row>
    <row r="252" spans="1:6">
      <c r="A252" s="4" t="str">
        <f t="shared" si="4"/>
        <v/>
      </c>
      <c r="B252" s="4" t="str">
        <f>IF('20施設以上'!B231="","",ASC('20施設以上'!B231))</f>
        <v/>
      </c>
      <c r="C252" s="4" t="str">
        <f>IF('20施設以上'!C231="","",ASC('20施設以上'!C231))</f>
        <v/>
      </c>
      <c r="D252" s="4" t="str">
        <f>IF(いんふぉ・EnneSmart利用開始申込書!$B$48="希望しない","",IF('20施設以上'!F231="追加する","1",IF('20施設以上'!F231="追加しない","0","")))</f>
        <v/>
      </c>
      <c r="E252" s="4" t="str">
        <f>IF('20施設以上'!E231="電力量・請求情報","1",IF('20施設以上'!E231="電力量情報のみ","0",""))</f>
        <v/>
      </c>
      <c r="F252" s="6"/>
    </row>
    <row r="253" spans="1:6">
      <c r="A253" s="4" t="str">
        <f t="shared" si="4"/>
        <v/>
      </c>
      <c r="B253" s="4" t="str">
        <f>IF('20施設以上'!B232="","",ASC('20施設以上'!B232))</f>
        <v/>
      </c>
      <c r="C253" s="4" t="str">
        <f>IF('20施設以上'!C232="","",ASC('20施設以上'!C232))</f>
        <v/>
      </c>
      <c r="D253" s="4" t="str">
        <f>IF(いんふぉ・EnneSmart利用開始申込書!$B$48="希望しない","",IF('20施設以上'!F232="追加する","1",IF('20施設以上'!F232="追加しない","0","")))</f>
        <v/>
      </c>
      <c r="E253" s="4" t="str">
        <f>IF('20施設以上'!E232="電力量・請求情報","1",IF('20施設以上'!E232="電力量情報のみ","0",""))</f>
        <v/>
      </c>
      <c r="F253" s="6"/>
    </row>
    <row r="254" spans="1:6">
      <c r="A254" s="4" t="str">
        <f t="shared" si="4"/>
        <v/>
      </c>
      <c r="B254" s="4" t="str">
        <f>IF('20施設以上'!B233="","",ASC('20施設以上'!B233))</f>
        <v/>
      </c>
      <c r="C254" s="4" t="str">
        <f>IF('20施設以上'!C233="","",ASC('20施設以上'!C233))</f>
        <v/>
      </c>
      <c r="D254" s="4" t="str">
        <f>IF(いんふぉ・EnneSmart利用開始申込書!$B$48="希望しない","",IF('20施設以上'!F233="追加する","1",IF('20施設以上'!F233="追加しない","0","")))</f>
        <v/>
      </c>
      <c r="E254" s="4" t="str">
        <f>IF('20施設以上'!E233="電力量・請求情報","1",IF('20施設以上'!E233="電力量情報のみ","0",""))</f>
        <v/>
      </c>
      <c r="F254" s="6"/>
    </row>
    <row r="255" spans="1:6">
      <c r="A255" s="4" t="str">
        <f t="shared" si="4"/>
        <v/>
      </c>
      <c r="B255" s="4" t="str">
        <f>IF('20施設以上'!B234="","",ASC('20施設以上'!B234))</f>
        <v/>
      </c>
      <c r="C255" s="4" t="str">
        <f>IF('20施設以上'!C234="","",ASC('20施設以上'!C234))</f>
        <v/>
      </c>
      <c r="D255" s="4" t="str">
        <f>IF(いんふぉ・EnneSmart利用開始申込書!$B$48="希望しない","",IF('20施設以上'!F234="追加する","1",IF('20施設以上'!F234="追加しない","0","")))</f>
        <v/>
      </c>
      <c r="E255" s="4" t="str">
        <f>IF('20施設以上'!E234="電力量・請求情報","1",IF('20施設以上'!E234="電力量情報のみ","0",""))</f>
        <v/>
      </c>
      <c r="F255" s="6"/>
    </row>
    <row r="256" spans="1:6">
      <c r="A256" s="4" t="str">
        <f t="shared" si="4"/>
        <v/>
      </c>
      <c r="B256" s="4" t="str">
        <f>IF('20施設以上'!B235="","",ASC('20施設以上'!B235))</f>
        <v/>
      </c>
      <c r="C256" s="4" t="str">
        <f>IF('20施設以上'!C235="","",ASC('20施設以上'!C235))</f>
        <v/>
      </c>
      <c r="D256" s="4" t="str">
        <f>IF(いんふぉ・EnneSmart利用開始申込書!$B$48="希望しない","",IF('20施設以上'!F235="追加する","1",IF('20施設以上'!F235="追加しない","0","")))</f>
        <v/>
      </c>
      <c r="E256" s="4" t="str">
        <f>IF('20施設以上'!E235="電力量・請求情報","1",IF('20施設以上'!E235="電力量情報のみ","0",""))</f>
        <v/>
      </c>
      <c r="F256" s="6"/>
    </row>
    <row r="257" spans="1:6">
      <c r="A257" s="4" t="str">
        <f t="shared" si="4"/>
        <v/>
      </c>
      <c r="B257" s="4" t="str">
        <f>IF('20施設以上'!B236="","",ASC('20施設以上'!B236))</f>
        <v/>
      </c>
      <c r="C257" s="4" t="str">
        <f>IF('20施設以上'!C236="","",ASC('20施設以上'!C236))</f>
        <v/>
      </c>
      <c r="D257" s="4" t="str">
        <f>IF(いんふぉ・EnneSmart利用開始申込書!$B$48="希望しない","",IF('20施設以上'!F236="追加する","1",IF('20施設以上'!F236="追加しない","0","")))</f>
        <v/>
      </c>
      <c r="E257" s="4" t="str">
        <f>IF('20施設以上'!E236="電力量・請求情報","1",IF('20施設以上'!E236="電力量情報のみ","0",""))</f>
        <v/>
      </c>
      <c r="F257" s="6"/>
    </row>
    <row r="258" spans="1:6">
      <c r="A258" s="4" t="str">
        <f t="shared" si="4"/>
        <v/>
      </c>
      <c r="B258" s="4" t="str">
        <f>IF('20施設以上'!B237="","",ASC('20施設以上'!B237))</f>
        <v/>
      </c>
      <c r="C258" s="4" t="str">
        <f>IF('20施設以上'!C237="","",ASC('20施設以上'!C237))</f>
        <v/>
      </c>
      <c r="D258" s="4" t="str">
        <f>IF(いんふぉ・EnneSmart利用開始申込書!$B$48="希望しない","",IF('20施設以上'!F237="追加する","1",IF('20施設以上'!F237="追加しない","0","")))</f>
        <v/>
      </c>
      <c r="E258" s="4" t="str">
        <f>IF('20施設以上'!E237="電力量・請求情報","1",IF('20施設以上'!E237="電力量情報のみ","0",""))</f>
        <v/>
      </c>
      <c r="F258" s="6"/>
    </row>
    <row r="259" spans="1:6">
      <c r="A259" s="4" t="str">
        <f t="shared" si="4"/>
        <v/>
      </c>
      <c r="B259" s="4" t="str">
        <f>IF('20施設以上'!B238="","",ASC('20施設以上'!B238))</f>
        <v/>
      </c>
      <c r="C259" s="4" t="str">
        <f>IF('20施設以上'!C238="","",ASC('20施設以上'!C238))</f>
        <v/>
      </c>
      <c r="D259" s="4" t="str">
        <f>IF(いんふぉ・EnneSmart利用開始申込書!$B$48="希望しない","",IF('20施設以上'!F238="追加する","1",IF('20施設以上'!F238="追加しない","0","")))</f>
        <v/>
      </c>
      <c r="E259" s="4" t="str">
        <f>IF('20施設以上'!E238="電力量・請求情報","1",IF('20施設以上'!E238="電力量情報のみ","0",""))</f>
        <v/>
      </c>
      <c r="F259" s="6"/>
    </row>
    <row r="260" spans="1:6">
      <c r="A260" s="4" t="str">
        <f t="shared" si="4"/>
        <v/>
      </c>
      <c r="B260" s="4" t="str">
        <f>IF('20施設以上'!B239="","",ASC('20施設以上'!B239))</f>
        <v/>
      </c>
      <c r="C260" s="4" t="str">
        <f>IF('20施設以上'!C239="","",ASC('20施設以上'!C239))</f>
        <v/>
      </c>
      <c r="D260" s="4" t="str">
        <f>IF(いんふぉ・EnneSmart利用開始申込書!$B$48="希望しない","",IF('20施設以上'!F239="追加する","1",IF('20施設以上'!F239="追加しない","0","")))</f>
        <v/>
      </c>
      <c r="E260" s="4" t="str">
        <f>IF('20施設以上'!E239="電力量・請求情報","1",IF('20施設以上'!E239="電力量情報のみ","0",""))</f>
        <v/>
      </c>
      <c r="F260" s="6"/>
    </row>
    <row r="261" spans="1:6">
      <c r="A261" s="4" t="str">
        <f t="shared" si="4"/>
        <v/>
      </c>
      <c r="B261" s="4" t="str">
        <f>IF('20施設以上'!B240="","",ASC('20施設以上'!B240))</f>
        <v/>
      </c>
      <c r="C261" s="4" t="str">
        <f>IF('20施設以上'!C240="","",ASC('20施設以上'!C240))</f>
        <v/>
      </c>
      <c r="D261" s="4" t="str">
        <f>IF(いんふぉ・EnneSmart利用開始申込書!$B$48="希望しない","",IF('20施設以上'!F240="追加する","1",IF('20施設以上'!F240="追加しない","0","")))</f>
        <v/>
      </c>
      <c r="E261" s="4" t="str">
        <f>IF('20施設以上'!E240="電力量・請求情報","1",IF('20施設以上'!E240="電力量情報のみ","0",""))</f>
        <v/>
      </c>
      <c r="F261" s="6"/>
    </row>
    <row r="262" spans="1:6">
      <c r="A262" s="4" t="str">
        <f t="shared" si="4"/>
        <v/>
      </c>
      <c r="B262" s="4" t="str">
        <f>IF('20施設以上'!B241="","",ASC('20施設以上'!B241))</f>
        <v/>
      </c>
      <c r="C262" s="4" t="str">
        <f>IF('20施設以上'!C241="","",ASC('20施設以上'!C241))</f>
        <v/>
      </c>
      <c r="D262" s="4" t="str">
        <f>IF(いんふぉ・EnneSmart利用開始申込書!$B$48="希望しない","",IF('20施設以上'!F241="追加する","1",IF('20施設以上'!F241="追加しない","0","")))</f>
        <v/>
      </c>
      <c r="E262" s="4" t="str">
        <f>IF('20施設以上'!E241="電力量・請求情報","1",IF('20施設以上'!E241="電力量情報のみ","0",""))</f>
        <v/>
      </c>
      <c r="F262" s="6"/>
    </row>
    <row r="263" spans="1:6">
      <c r="A263" s="4" t="str">
        <f t="shared" si="4"/>
        <v/>
      </c>
      <c r="B263" s="4" t="str">
        <f>IF('20施設以上'!B242="","",ASC('20施設以上'!B242))</f>
        <v/>
      </c>
      <c r="C263" s="4" t="str">
        <f>IF('20施設以上'!C242="","",ASC('20施設以上'!C242))</f>
        <v/>
      </c>
      <c r="D263" s="4" t="str">
        <f>IF(いんふぉ・EnneSmart利用開始申込書!$B$48="希望しない","",IF('20施設以上'!F242="追加する","1",IF('20施設以上'!F242="追加しない","0","")))</f>
        <v/>
      </c>
      <c r="E263" s="4" t="str">
        <f>IF('20施設以上'!E242="電力量・請求情報","1",IF('20施設以上'!E242="電力量情報のみ","0",""))</f>
        <v/>
      </c>
      <c r="F263" s="6"/>
    </row>
    <row r="264" spans="1:6">
      <c r="A264" s="4" t="str">
        <f t="shared" si="4"/>
        <v/>
      </c>
      <c r="B264" s="4" t="str">
        <f>IF('20施設以上'!B243="","",ASC('20施設以上'!B243))</f>
        <v/>
      </c>
      <c r="C264" s="4" t="str">
        <f>IF('20施設以上'!C243="","",ASC('20施設以上'!C243))</f>
        <v/>
      </c>
      <c r="D264" s="4" t="str">
        <f>IF(いんふぉ・EnneSmart利用開始申込書!$B$48="希望しない","",IF('20施設以上'!F243="追加する","1",IF('20施設以上'!F243="追加しない","0","")))</f>
        <v/>
      </c>
      <c r="E264" s="4" t="str">
        <f>IF('20施設以上'!E243="電力量・請求情報","1",IF('20施設以上'!E243="電力量情報のみ","0",""))</f>
        <v/>
      </c>
      <c r="F264" s="6"/>
    </row>
    <row r="265" spans="1:6">
      <c r="A265" s="4" t="str">
        <f t="shared" si="4"/>
        <v/>
      </c>
      <c r="B265" s="4" t="str">
        <f>IF('20施設以上'!B244="","",ASC('20施設以上'!B244))</f>
        <v/>
      </c>
      <c r="C265" s="4" t="str">
        <f>IF('20施設以上'!C244="","",ASC('20施設以上'!C244))</f>
        <v/>
      </c>
      <c r="D265" s="4" t="str">
        <f>IF(いんふぉ・EnneSmart利用開始申込書!$B$48="希望しない","",IF('20施設以上'!F244="追加する","1",IF('20施設以上'!F244="追加しない","0","")))</f>
        <v/>
      </c>
      <c r="E265" s="4" t="str">
        <f>IF('20施設以上'!E244="電力量・請求情報","1",IF('20施設以上'!E244="電力量情報のみ","0",""))</f>
        <v/>
      </c>
      <c r="F265" s="6"/>
    </row>
    <row r="266" spans="1:6">
      <c r="A266" s="4" t="str">
        <f t="shared" si="4"/>
        <v/>
      </c>
      <c r="B266" s="4" t="str">
        <f>IF('20施設以上'!B245="","",ASC('20施設以上'!B245))</f>
        <v/>
      </c>
      <c r="C266" s="4" t="str">
        <f>IF('20施設以上'!C245="","",ASC('20施設以上'!C245))</f>
        <v/>
      </c>
      <c r="D266" s="4" t="str">
        <f>IF(いんふぉ・EnneSmart利用開始申込書!$B$48="希望しない","",IF('20施設以上'!F245="追加する","1",IF('20施設以上'!F245="追加しない","0","")))</f>
        <v/>
      </c>
      <c r="E266" s="4" t="str">
        <f>IF('20施設以上'!E245="電力量・請求情報","1",IF('20施設以上'!E245="電力量情報のみ","0",""))</f>
        <v/>
      </c>
      <c r="F266" s="6"/>
    </row>
    <row r="267" spans="1:6">
      <c r="A267" s="4" t="str">
        <f t="shared" si="4"/>
        <v/>
      </c>
      <c r="B267" s="4" t="str">
        <f>IF('20施設以上'!B246="","",ASC('20施設以上'!B246))</f>
        <v/>
      </c>
      <c r="C267" s="4" t="str">
        <f>IF('20施設以上'!C246="","",ASC('20施設以上'!C246))</f>
        <v/>
      </c>
      <c r="D267" s="4" t="str">
        <f>IF(いんふぉ・EnneSmart利用開始申込書!$B$48="希望しない","",IF('20施設以上'!F246="追加する","1",IF('20施設以上'!F246="追加しない","0","")))</f>
        <v/>
      </c>
      <c r="E267" s="4" t="str">
        <f>IF('20施設以上'!E246="電力量・請求情報","1",IF('20施設以上'!E246="電力量情報のみ","0",""))</f>
        <v/>
      </c>
      <c r="F267" s="6"/>
    </row>
    <row r="268" spans="1:6">
      <c r="A268" s="4" t="str">
        <f t="shared" si="4"/>
        <v/>
      </c>
      <c r="B268" s="4" t="str">
        <f>IF('20施設以上'!B247="","",ASC('20施設以上'!B247))</f>
        <v/>
      </c>
      <c r="C268" s="4" t="str">
        <f>IF('20施設以上'!C247="","",ASC('20施設以上'!C247))</f>
        <v/>
      </c>
      <c r="D268" s="4" t="str">
        <f>IF(いんふぉ・EnneSmart利用開始申込書!$B$48="希望しない","",IF('20施設以上'!F247="追加する","1",IF('20施設以上'!F247="追加しない","0","")))</f>
        <v/>
      </c>
      <c r="E268" s="4" t="str">
        <f>IF('20施設以上'!E247="電力量・請求情報","1",IF('20施設以上'!E247="電力量情報のみ","0",""))</f>
        <v/>
      </c>
      <c r="F268" s="6"/>
    </row>
    <row r="269" spans="1:6">
      <c r="A269" s="4" t="str">
        <f t="shared" si="4"/>
        <v/>
      </c>
      <c r="B269" s="4" t="str">
        <f>IF('20施設以上'!B248="","",ASC('20施設以上'!B248))</f>
        <v/>
      </c>
      <c r="C269" s="4" t="str">
        <f>IF('20施設以上'!C248="","",ASC('20施設以上'!C248))</f>
        <v/>
      </c>
      <c r="D269" s="4" t="str">
        <f>IF(いんふぉ・EnneSmart利用開始申込書!$B$48="希望しない","",IF('20施設以上'!F248="追加する","1",IF('20施設以上'!F248="追加しない","0","")))</f>
        <v/>
      </c>
      <c r="E269" s="4" t="str">
        <f>IF('20施設以上'!E248="電力量・請求情報","1",IF('20施設以上'!E248="電力量情報のみ","0",""))</f>
        <v/>
      </c>
      <c r="F269" s="6"/>
    </row>
    <row r="270" spans="1:6">
      <c r="A270" s="4" t="str">
        <f t="shared" si="4"/>
        <v/>
      </c>
      <c r="B270" s="4" t="str">
        <f>IF('20施設以上'!B249="","",ASC('20施設以上'!B249))</f>
        <v/>
      </c>
      <c r="C270" s="4" t="str">
        <f>IF('20施設以上'!C249="","",ASC('20施設以上'!C249))</f>
        <v/>
      </c>
      <c r="D270" s="4" t="str">
        <f>IF(いんふぉ・EnneSmart利用開始申込書!$B$48="希望しない","",IF('20施設以上'!F249="追加する","1",IF('20施設以上'!F249="追加しない","0","")))</f>
        <v/>
      </c>
      <c r="E270" s="4" t="str">
        <f>IF('20施設以上'!E249="電力量・請求情報","1",IF('20施設以上'!E249="電力量情報のみ","0",""))</f>
        <v/>
      </c>
      <c r="F270" s="6"/>
    </row>
    <row r="271" spans="1:6">
      <c r="A271" s="4" t="str">
        <f t="shared" si="4"/>
        <v/>
      </c>
      <c r="B271" s="4" t="str">
        <f>IF('20施設以上'!B250="","",ASC('20施設以上'!B250))</f>
        <v/>
      </c>
      <c r="C271" s="4" t="str">
        <f>IF('20施設以上'!C250="","",ASC('20施設以上'!C250))</f>
        <v/>
      </c>
      <c r="D271" s="4" t="str">
        <f>IF(いんふぉ・EnneSmart利用開始申込書!$B$48="希望しない","",IF('20施設以上'!F250="追加する","1",IF('20施設以上'!F250="追加しない","0","")))</f>
        <v/>
      </c>
      <c r="E271" s="4" t="str">
        <f>IF('20施設以上'!E250="電力量・請求情報","1",IF('20施設以上'!E250="電力量情報のみ","0",""))</f>
        <v/>
      </c>
      <c r="F271" s="6"/>
    </row>
    <row r="272" spans="1:6">
      <c r="A272" s="4" t="str">
        <f t="shared" si="4"/>
        <v/>
      </c>
      <c r="B272" s="4" t="str">
        <f>IF('20施設以上'!B251="","",ASC('20施設以上'!B251))</f>
        <v/>
      </c>
      <c r="C272" s="4" t="str">
        <f>IF('20施設以上'!C251="","",ASC('20施設以上'!C251))</f>
        <v/>
      </c>
      <c r="D272" s="4" t="str">
        <f>IF(いんふぉ・EnneSmart利用開始申込書!$B$48="希望しない","",IF('20施設以上'!F251="追加する","1",IF('20施設以上'!F251="追加しない","0","")))</f>
        <v/>
      </c>
      <c r="E272" s="4" t="str">
        <f>IF('20施設以上'!E251="電力量・請求情報","1",IF('20施設以上'!E251="電力量情報のみ","0",""))</f>
        <v/>
      </c>
      <c r="F272" s="6"/>
    </row>
    <row r="273" spans="1:6">
      <c r="A273" s="4" t="str">
        <f t="shared" si="4"/>
        <v/>
      </c>
      <c r="B273" s="4" t="str">
        <f>IF('20施設以上'!B252="","",ASC('20施設以上'!B252))</f>
        <v/>
      </c>
      <c r="C273" s="4" t="str">
        <f>IF('20施設以上'!C252="","",ASC('20施設以上'!C252))</f>
        <v/>
      </c>
      <c r="D273" s="4" t="str">
        <f>IF(いんふぉ・EnneSmart利用開始申込書!$B$48="希望しない","",IF('20施設以上'!F252="追加する","1",IF('20施設以上'!F252="追加しない","0","")))</f>
        <v/>
      </c>
      <c r="E273" s="4" t="str">
        <f>IF('20施設以上'!E252="電力量・請求情報","1",IF('20施設以上'!E252="電力量情報のみ","0",""))</f>
        <v/>
      </c>
      <c r="F273" s="6"/>
    </row>
    <row r="274" spans="1:6">
      <c r="A274" s="4" t="str">
        <f t="shared" si="4"/>
        <v/>
      </c>
      <c r="B274" s="4" t="str">
        <f>IF('20施設以上'!B253="","",ASC('20施設以上'!B253))</f>
        <v/>
      </c>
      <c r="C274" s="4" t="str">
        <f>IF('20施設以上'!C253="","",ASC('20施設以上'!C253))</f>
        <v/>
      </c>
      <c r="D274" s="4" t="str">
        <f>IF(いんふぉ・EnneSmart利用開始申込書!$B$48="希望しない","",IF('20施設以上'!F253="追加する","1",IF('20施設以上'!F253="追加しない","0","")))</f>
        <v/>
      </c>
      <c r="E274" s="4" t="str">
        <f>IF('20施設以上'!E253="電力量・請求情報","1",IF('20施設以上'!E253="電力量情報のみ","0",""))</f>
        <v/>
      </c>
      <c r="F274" s="6"/>
    </row>
    <row r="275" spans="1:6">
      <c r="A275" s="4" t="str">
        <f t="shared" si="4"/>
        <v/>
      </c>
      <c r="B275" s="4" t="str">
        <f>IF('20施設以上'!B254="","",ASC('20施設以上'!B254))</f>
        <v/>
      </c>
      <c r="C275" s="4" t="str">
        <f>IF('20施設以上'!C254="","",ASC('20施設以上'!C254))</f>
        <v/>
      </c>
      <c r="D275" s="4" t="str">
        <f>IF(いんふぉ・EnneSmart利用開始申込書!$B$48="希望しない","",IF('20施設以上'!F254="追加する","1",IF('20施設以上'!F254="追加しない","0","")))</f>
        <v/>
      </c>
      <c r="E275" s="4" t="str">
        <f>IF('20施設以上'!E254="電力量・請求情報","1",IF('20施設以上'!E254="電力量情報のみ","0",""))</f>
        <v/>
      </c>
      <c r="F275" s="6"/>
    </row>
    <row r="276" spans="1:6">
      <c r="A276" s="4" t="str">
        <f t="shared" si="4"/>
        <v/>
      </c>
      <c r="B276" s="4" t="str">
        <f>IF('20施設以上'!B255="","",ASC('20施設以上'!B255))</f>
        <v/>
      </c>
      <c r="C276" s="4" t="str">
        <f>IF('20施設以上'!C255="","",ASC('20施設以上'!C255))</f>
        <v/>
      </c>
      <c r="D276" s="4" t="str">
        <f>IF(いんふぉ・EnneSmart利用開始申込書!$B$48="希望しない","",IF('20施設以上'!F255="追加する","1",IF('20施設以上'!F255="追加しない","0","")))</f>
        <v/>
      </c>
      <c r="E276" s="4" t="str">
        <f>IF('20施設以上'!E255="電力量・請求情報","1",IF('20施設以上'!E255="電力量情報のみ","0",""))</f>
        <v/>
      </c>
      <c r="F276" s="6"/>
    </row>
    <row r="277" spans="1:6">
      <c r="A277" s="4" t="str">
        <f t="shared" si="4"/>
        <v/>
      </c>
      <c r="B277" s="4" t="str">
        <f>IF('20施設以上'!B256="","",ASC('20施設以上'!B256))</f>
        <v/>
      </c>
      <c r="C277" s="4" t="str">
        <f>IF('20施設以上'!C256="","",ASC('20施設以上'!C256))</f>
        <v/>
      </c>
      <c r="D277" s="4" t="str">
        <f>IF(いんふぉ・EnneSmart利用開始申込書!$B$48="希望しない","",IF('20施設以上'!F256="追加する","1",IF('20施設以上'!F256="追加しない","0","")))</f>
        <v/>
      </c>
      <c r="E277" s="4" t="str">
        <f>IF('20施設以上'!E256="電力量・請求情報","1",IF('20施設以上'!E256="電力量情報のみ","0",""))</f>
        <v/>
      </c>
      <c r="F277" s="6"/>
    </row>
    <row r="278" spans="1:6">
      <c r="A278" s="4" t="str">
        <f t="shared" si="4"/>
        <v/>
      </c>
      <c r="B278" s="4" t="str">
        <f>IF('20施設以上'!B257="","",ASC('20施設以上'!B257))</f>
        <v/>
      </c>
      <c r="C278" s="4" t="str">
        <f>IF('20施設以上'!C257="","",ASC('20施設以上'!C257))</f>
        <v/>
      </c>
      <c r="D278" s="4" t="str">
        <f>IF(いんふぉ・EnneSmart利用開始申込書!$B$48="希望しない","",IF('20施設以上'!F257="追加する","1",IF('20施設以上'!F257="追加しない","0","")))</f>
        <v/>
      </c>
      <c r="E278" s="4" t="str">
        <f>IF('20施設以上'!E257="電力量・請求情報","1",IF('20施設以上'!E257="電力量情報のみ","0",""))</f>
        <v/>
      </c>
      <c r="F278" s="6"/>
    </row>
    <row r="279" spans="1:6">
      <c r="A279" s="4" t="str">
        <f t="shared" si="4"/>
        <v/>
      </c>
      <c r="B279" s="4" t="str">
        <f>IF('20施設以上'!B258="","",ASC('20施設以上'!B258))</f>
        <v/>
      </c>
      <c r="C279" s="4" t="str">
        <f>IF('20施設以上'!C258="","",ASC('20施設以上'!C258))</f>
        <v/>
      </c>
      <c r="D279" s="4" t="str">
        <f>IF(いんふぉ・EnneSmart利用開始申込書!$B$48="希望しない","",IF('20施設以上'!F258="追加する","1",IF('20施設以上'!F258="追加しない","0","")))</f>
        <v/>
      </c>
      <c r="E279" s="4" t="str">
        <f>IF('20施設以上'!E258="電力量・請求情報","1",IF('20施設以上'!E258="電力量情報のみ","0",""))</f>
        <v/>
      </c>
      <c r="F279" s="6"/>
    </row>
    <row r="280" spans="1:6">
      <c r="A280" s="4" t="str">
        <f t="shared" si="4"/>
        <v/>
      </c>
      <c r="B280" s="4" t="str">
        <f>IF('20施設以上'!B259="","",ASC('20施設以上'!B259))</f>
        <v/>
      </c>
      <c r="C280" s="4" t="str">
        <f>IF('20施設以上'!C259="","",ASC('20施設以上'!C259))</f>
        <v/>
      </c>
      <c r="D280" s="4" t="str">
        <f>IF(いんふぉ・EnneSmart利用開始申込書!$B$48="希望しない","",IF('20施設以上'!F259="追加する","1",IF('20施設以上'!F259="追加しない","0","")))</f>
        <v/>
      </c>
      <c r="E280" s="4" t="str">
        <f>IF('20施設以上'!E259="電力量・請求情報","1",IF('20施設以上'!E259="電力量情報のみ","0",""))</f>
        <v/>
      </c>
      <c r="F280" s="6"/>
    </row>
    <row r="281" spans="1:6">
      <c r="A281" s="4" t="str">
        <f t="shared" si="4"/>
        <v/>
      </c>
      <c r="B281" s="4" t="str">
        <f>IF('20施設以上'!B260="","",ASC('20施設以上'!B260))</f>
        <v/>
      </c>
      <c r="C281" s="4" t="str">
        <f>IF('20施設以上'!C260="","",ASC('20施設以上'!C260))</f>
        <v/>
      </c>
      <c r="D281" s="4" t="str">
        <f>IF(いんふぉ・EnneSmart利用開始申込書!$B$48="希望しない","",IF('20施設以上'!F260="追加する","1",IF('20施設以上'!F260="追加しない","0","")))</f>
        <v/>
      </c>
      <c r="E281" s="4" t="str">
        <f>IF('20施設以上'!E260="電力量・請求情報","1",IF('20施設以上'!E260="電力量情報のみ","0",""))</f>
        <v/>
      </c>
      <c r="F281" s="6"/>
    </row>
    <row r="282" spans="1:6">
      <c r="A282" s="4" t="str">
        <f t="shared" ref="A282:A345" si="5">IF(LEN(B282&amp;C282)=0,"",A281+1)</f>
        <v/>
      </c>
      <c r="B282" s="4" t="str">
        <f>IF('20施設以上'!B261="","",ASC('20施設以上'!B261))</f>
        <v/>
      </c>
      <c r="C282" s="4" t="str">
        <f>IF('20施設以上'!C261="","",ASC('20施設以上'!C261))</f>
        <v/>
      </c>
      <c r="D282" s="4" t="str">
        <f>IF(いんふぉ・EnneSmart利用開始申込書!$B$48="希望しない","",IF('20施設以上'!F261="追加する","1",IF('20施設以上'!F261="追加しない","0","")))</f>
        <v/>
      </c>
      <c r="E282" s="4" t="str">
        <f>IF('20施設以上'!E261="電力量・請求情報","1",IF('20施設以上'!E261="電力量情報のみ","0",""))</f>
        <v/>
      </c>
      <c r="F282" s="6"/>
    </row>
    <row r="283" spans="1:6">
      <c r="A283" s="4" t="str">
        <f t="shared" si="5"/>
        <v/>
      </c>
      <c r="B283" s="4" t="str">
        <f>IF('20施設以上'!B262="","",ASC('20施設以上'!B262))</f>
        <v/>
      </c>
      <c r="C283" s="4" t="str">
        <f>IF('20施設以上'!C262="","",ASC('20施設以上'!C262))</f>
        <v/>
      </c>
      <c r="D283" s="4" t="str">
        <f>IF(いんふぉ・EnneSmart利用開始申込書!$B$48="希望しない","",IF('20施設以上'!F262="追加する","1",IF('20施設以上'!F262="追加しない","0","")))</f>
        <v/>
      </c>
      <c r="E283" s="4" t="str">
        <f>IF('20施設以上'!E262="電力量・請求情報","1",IF('20施設以上'!E262="電力量情報のみ","0",""))</f>
        <v/>
      </c>
      <c r="F283" s="6"/>
    </row>
    <row r="284" spans="1:6">
      <c r="A284" s="4" t="str">
        <f t="shared" si="5"/>
        <v/>
      </c>
      <c r="B284" s="4" t="str">
        <f>IF('20施設以上'!B263="","",ASC('20施設以上'!B263))</f>
        <v/>
      </c>
      <c r="C284" s="4" t="str">
        <f>IF('20施設以上'!C263="","",ASC('20施設以上'!C263))</f>
        <v/>
      </c>
      <c r="D284" s="4" t="str">
        <f>IF(いんふぉ・EnneSmart利用開始申込書!$B$48="希望しない","",IF('20施設以上'!F263="追加する","1",IF('20施設以上'!F263="追加しない","0","")))</f>
        <v/>
      </c>
      <c r="E284" s="4" t="str">
        <f>IF('20施設以上'!E263="電力量・請求情報","1",IF('20施設以上'!E263="電力量情報のみ","0",""))</f>
        <v/>
      </c>
      <c r="F284" s="6"/>
    </row>
    <row r="285" spans="1:6">
      <c r="A285" s="4" t="str">
        <f t="shared" si="5"/>
        <v/>
      </c>
      <c r="B285" s="4" t="str">
        <f>IF('20施設以上'!B264="","",ASC('20施設以上'!B264))</f>
        <v/>
      </c>
      <c r="C285" s="4" t="str">
        <f>IF('20施設以上'!C264="","",ASC('20施設以上'!C264))</f>
        <v/>
      </c>
      <c r="D285" s="4" t="str">
        <f>IF(いんふぉ・EnneSmart利用開始申込書!$B$48="希望しない","",IF('20施設以上'!F264="追加する","1",IF('20施設以上'!F264="追加しない","0","")))</f>
        <v/>
      </c>
      <c r="E285" s="4" t="str">
        <f>IF('20施設以上'!E264="電力量・請求情報","1",IF('20施設以上'!E264="電力量情報のみ","0",""))</f>
        <v/>
      </c>
      <c r="F285" s="6"/>
    </row>
    <row r="286" spans="1:6">
      <c r="A286" s="4" t="str">
        <f t="shared" si="5"/>
        <v/>
      </c>
      <c r="B286" s="4" t="str">
        <f>IF('20施設以上'!B265="","",ASC('20施設以上'!B265))</f>
        <v/>
      </c>
      <c r="C286" s="4" t="str">
        <f>IF('20施設以上'!C265="","",ASC('20施設以上'!C265))</f>
        <v/>
      </c>
      <c r="D286" s="4" t="str">
        <f>IF(いんふぉ・EnneSmart利用開始申込書!$B$48="希望しない","",IF('20施設以上'!F265="追加する","1",IF('20施設以上'!F265="追加しない","0","")))</f>
        <v/>
      </c>
      <c r="E286" s="4" t="str">
        <f>IF('20施設以上'!E265="電力量・請求情報","1",IF('20施設以上'!E265="電力量情報のみ","0",""))</f>
        <v/>
      </c>
      <c r="F286" s="6"/>
    </row>
    <row r="287" spans="1:6">
      <c r="A287" s="4" t="str">
        <f t="shared" si="5"/>
        <v/>
      </c>
      <c r="B287" s="4" t="str">
        <f>IF('20施設以上'!B266="","",ASC('20施設以上'!B266))</f>
        <v/>
      </c>
      <c r="C287" s="4" t="str">
        <f>IF('20施設以上'!C266="","",ASC('20施設以上'!C266))</f>
        <v/>
      </c>
      <c r="D287" s="4" t="str">
        <f>IF(いんふぉ・EnneSmart利用開始申込書!$B$48="希望しない","",IF('20施設以上'!F266="追加する","1",IF('20施設以上'!F266="追加しない","0","")))</f>
        <v/>
      </c>
      <c r="E287" s="4" t="str">
        <f>IF('20施設以上'!E266="電力量・請求情報","1",IF('20施設以上'!E266="電力量情報のみ","0",""))</f>
        <v/>
      </c>
      <c r="F287" s="6"/>
    </row>
    <row r="288" spans="1:6">
      <c r="A288" s="4" t="str">
        <f t="shared" si="5"/>
        <v/>
      </c>
      <c r="B288" s="4" t="str">
        <f>IF('20施設以上'!B267="","",ASC('20施設以上'!B267))</f>
        <v/>
      </c>
      <c r="C288" s="4" t="str">
        <f>IF('20施設以上'!C267="","",ASC('20施設以上'!C267))</f>
        <v/>
      </c>
      <c r="D288" s="4" t="str">
        <f>IF(いんふぉ・EnneSmart利用開始申込書!$B$48="希望しない","",IF('20施設以上'!F267="追加する","1",IF('20施設以上'!F267="追加しない","0","")))</f>
        <v/>
      </c>
      <c r="E288" s="4" t="str">
        <f>IF('20施設以上'!E267="電力量・請求情報","1",IF('20施設以上'!E267="電力量情報のみ","0",""))</f>
        <v/>
      </c>
      <c r="F288" s="6"/>
    </row>
    <row r="289" spans="1:6">
      <c r="A289" s="4" t="str">
        <f t="shared" si="5"/>
        <v/>
      </c>
      <c r="B289" s="4" t="str">
        <f>IF('20施設以上'!B268="","",ASC('20施設以上'!B268))</f>
        <v/>
      </c>
      <c r="C289" s="4" t="str">
        <f>IF('20施設以上'!C268="","",ASC('20施設以上'!C268))</f>
        <v/>
      </c>
      <c r="D289" s="4" t="str">
        <f>IF(いんふぉ・EnneSmart利用開始申込書!$B$48="希望しない","",IF('20施設以上'!F268="追加する","1",IF('20施設以上'!F268="追加しない","0","")))</f>
        <v/>
      </c>
      <c r="E289" s="4" t="str">
        <f>IF('20施設以上'!E268="電力量・請求情報","1",IF('20施設以上'!E268="電力量情報のみ","0",""))</f>
        <v/>
      </c>
      <c r="F289" s="6"/>
    </row>
    <row r="290" spans="1:6">
      <c r="A290" s="4" t="str">
        <f t="shared" si="5"/>
        <v/>
      </c>
      <c r="B290" s="4" t="str">
        <f>IF('20施設以上'!B269="","",ASC('20施設以上'!B269))</f>
        <v/>
      </c>
      <c r="C290" s="4" t="str">
        <f>IF('20施設以上'!C269="","",ASC('20施設以上'!C269))</f>
        <v/>
      </c>
      <c r="D290" s="4" t="str">
        <f>IF(いんふぉ・EnneSmart利用開始申込書!$B$48="希望しない","",IF('20施設以上'!F269="追加する","1",IF('20施設以上'!F269="追加しない","0","")))</f>
        <v/>
      </c>
      <c r="E290" s="4" t="str">
        <f>IF('20施設以上'!E269="電力量・請求情報","1",IF('20施設以上'!E269="電力量情報のみ","0",""))</f>
        <v/>
      </c>
      <c r="F290" s="6"/>
    </row>
    <row r="291" spans="1:6">
      <c r="A291" s="4" t="str">
        <f t="shared" si="5"/>
        <v/>
      </c>
      <c r="B291" s="4" t="str">
        <f>IF('20施設以上'!B270="","",ASC('20施設以上'!B270))</f>
        <v/>
      </c>
      <c r="C291" s="4" t="str">
        <f>IF('20施設以上'!C270="","",ASC('20施設以上'!C270))</f>
        <v/>
      </c>
      <c r="D291" s="4" t="str">
        <f>IF(いんふぉ・EnneSmart利用開始申込書!$B$48="希望しない","",IF('20施設以上'!F270="追加する","1",IF('20施設以上'!F270="追加しない","0","")))</f>
        <v/>
      </c>
      <c r="E291" s="4" t="str">
        <f>IF('20施設以上'!E270="電力量・請求情報","1",IF('20施設以上'!E270="電力量情報のみ","0",""))</f>
        <v/>
      </c>
      <c r="F291" s="6"/>
    </row>
    <row r="292" spans="1:6">
      <c r="A292" s="4" t="str">
        <f t="shared" si="5"/>
        <v/>
      </c>
      <c r="B292" s="4" t="str">
        <f>IF('20施設以上'!B271="","",ASC('20施設以上'!B271))</f>
        <v/>
      </c>
      <c r="C292" s="4" t="str">
        <f>IF('20施設以上'!C271="","",ASC('20施設以上'!C271))</f>
        <v/>
      </c>
      <c r="D292" s="4" t="str">
        <f>IF(いんふぉ・EnneSmart利用開始申込書!$B$48="希望しない","",IF('20施設以上'!F271="追加する","1",IF('20施設以上'!F271="追加しない","0","")))</f>
        <v/>
      </c>
      <c r="E292" s="4" t="str">
        <f>IF('20施設以上'!E271="電力量・請求情報","1",IF('20施設以上'!E271="電力量情報のみ","0",""))</f>
        <v/>
      </c>
      <c r="F292" s="6"/>
    </row>
    <row r="293" spans="1:6">
      <c r="A293" s="4" t="str">
        <f t="shared" si="5"/>
        <v/>
      </c>
      <c r="B293" s="4" t="str">
        <f>IF('20施設以上'!B272="","",ASC('20施設以上'!B272))</f>
        <v/>
      </c>
      <c r="C293" s="4" t="str">
        <f>IF('20施設以上'!C272="","",ASC('20施設以上'!C272))</f>
        <v/>
      </c>
      <c r="D293" s="4" t="str">
        <f>IF(いんふぉ・EnneSmart利用開始申込書!$B$48="希望しない","",IF('20施設以上'!F272="追加する","1",IF('20施設以上'!F272="追加しない","0","")))</f>
        <v/>
      </c>
      <c r="E293" s="4" t="str">
        <f>IF('20施設以上'!E272="電力量・請求情報","1",IF('20施設以上'!E272="電力量情報のみ","0",""))</f>
        <v/>
      </c>
      <c r="F293" s="6"/>
    </row>
    <row r="294" spans="1:6">
      <c r="A294" s="4" t="str">
        <f t="shared" si="5"/>
        <v/>
      </c>
      <c r="B294" s="4" t="str">
        <f>IF('20施設以上'!B273="","",ASC('20施設以上'!B273))</f>
        <v/>
      </c>
      <c r="C294" s="4" t="str">
        <f>IF('20施設以上'!C273="","",ASC('20施設以上'!C273))</f>
        <v/>
      </c>
      <c r="D294" s="4" t="str">
        <f>IF(いんふぉ・EnneSmart利用開始申込書!$B$48="希望しない","",IF('20施設以上'!F273="追加する","1",IF('20施設以上'!F273="追加しない","0","")))</f>
        <v/>
      </c>
      <c r="E294" s="4" t="str">
        <f>IF('20施設以上'!E273="電力量・請求情報","1",IF('20施設以上'!E273="電力量情報のみ","0",""))</f>
        <v/>
      </c>
      <c r="F294" s="6"/>
    </row>
    <row r="295" spans="1:6">
      <c r="A295" s="4" t="str">
        <f t="shared" si="5"/>
        <v/>
      </c>
      <c r="B295" s="4" t="str">
        <f>IF('20施設以上'!B274="","",ASC('20施設以上'!B274))</f>
        <v/>
      </c>
      <c r="C295" s="4" t="str">
        <f>IF('20施設以上'!C274="","",ASC('20施設以上'!C274))</f>
        <v/>
      </c>
      <c r="D295" s="4" t="str">
        <f>IF(いんふぉ・EnneSmart利用開始申込書!$B$48="希望しない","",IF('20施設以上'!F274="追加する","1",IF('20施設以上'!F274="追加しない","0","")))</f>
        <v/>
      </c>
      <c r="E295" s="4" t="str">
        <f>IF('20施設以上'!E274="電力量・請求情報","1",IF('20施設以上'!E274="電力量情報のみ","0",""))</f>
        <v/>
      </c>
      <c r="F295" s="6"/>
    </row>
    <row r="296" spans="1:6">
      <c r="A296" s="4" t="str">
        <f t="shared" si="5"/>
        <v/>
      </c>
      <c r="B296" s="4" t="str">
        <f>IF('20施設以上'!B275="","",ASC('20施設以上'!B275))</f>
        <v/>
      </c>
      <c r="C296" s="4" t="str">
        <f>IF('20施設以上'!C275="","",ASC('20施設以上'!C275))</f>
        <v/>
      </c>
      <c r="D296" s="4" t="str">
        <f>IF(いんふぉ・EnneSmart利用開始申込書!$B$48="希望しない","",IF('20施設以上'!F275="追加する","1",IF('20施設以上'!F275="追加しない","0","")))</f>
        <v/>
      </c>
      <c r="E296" s="4" t="str">
        <f>IF('20施設以上'!E275="電力量・請求情報","1",IF('20施設以上'!E275="電力量情報のみ","0",""))</f>
        <v/>
      </c>
      <c r="F296" s="6"/>
    </row>
    <row r="297" spans="1:6">
      <c r="A297" s="4" t="str">
        <f t="shared" si="5"/>
        <v/>
      </c>
      <c r="B297" s="4" t="str">
        <f>IF('20施設以上'!B276="","",ASC('20施設以上'!B276))</f>
        <v/>
      </c>
      <c r="C297" s="4" t="str">
        <f>IF('20施設以上'!C276="","",ASC('20施設以上'!C276))</f>
        <v/>
      </c>
      <c r="D297" s="4" t="str">
        <f>IF(いんふぉ・EnneSmart利用開始申込書!$B$48="希望しない","",IF('20施設以上'!F276="追加する","1",IF('20施設以上'!F276="追加しない","0","")))</f>
        <v/>
      </c>
      <c r="E297" s="4" t="str">
        <f>IF('20施設以上'!E276="電力量・請求情報","1",IF('20施設以上'!E276="電力量情報のみ","0",""))</f>
        <v/>
      </c>
      <c r="F297" s="6"/>
    </row>
    <row r="298" spans="1:6">
      <c r="A298" s="4" t="str">
        <f t="shared" si="5"/>
        <v/>
      </c>
      <c r="B298" s="4" t="str">
        <f>IF('20施設以上'!B277="","",ASC('20施設以上'!B277))</f>
        <v/>
      </c>
      <c r="C298" s="4" t="str">
        <f>IF('20施設以上'!C277="","",ASC('20施設以上'!C277))</f>
        <v/>
      </c>
      <c r="D298" s="4" t="str">
        <f>IF(いんふぉ・EnneSmart利用開始申込書!$B$48="希望しない","",IF('20施設以上'!F277="追加する","1",IF('20施設以上'!F277="追加しない","0","")))</f>
        <v/>
      </c>
      <c r="E298" s="4" t="str">
        <f>IF('20施設以上'!E277="電力量・請求情報","1",IF('20施設以上'!E277="電力量情報のみ","0",""))</f>
        <v/>
      </c>
      <c r="F298" s="6"/>
    </row>
    <row r="299" spans="1:6">
      <c r="A299" s="4" t="str">
        <f t="shared" si="5"/>
        <v/>
      </c>
      <c r="B299" s="4" t="str">
        <f>IF('20施設以上'!B278="","",ASC('20施設以上'!B278))</f>
        <v/>
      </c>
      <c r="C299" s="4" t="str">
        <f>IF('20施設以上'!C278="","",ASC('20施設以上'!C278))</f>
        <v/>
      </c>
      <c r="D299" s="4" t="str">
        <f>IF(いんふぉ・EnneSmart利用開始申込書!$B$48="希望しない","",IF('20施設以上'!F278="追加する","1",IF('20施設以上'!F278="追加しない","0","")))</f>
        <v/>
      </c>
      <c r="E299" s="4" t="str">
        <f>IF('20施設以上'!E278="電力量・請求情報","1",IF('20施設以上'!E278="電力量情報のみ","0",""))</f>
        <v/>
      </c>
      <c r="F299" s="6"/>
    </row>
    <row r="300" spans="1:6">
      <c r="A300" s="4" t="str">
        <f t="shared" si="5"/>
        <v/>
      </c>
      <c r="B300" s="4" t="str">
        <f>IF('20施設以上'!B279="","",ASC('20施設以上'!B279))</f>
        <v/>
      </c>
      <c r="C300" s="4" t="str">
        <f>IF('20施設以上'!C279="","",ASC('20施設以上'!C279))</f>
        <v/>
      </c>
      <c r="D300" s="4" t="str">
        <f>IF(いんふぉ・EnneSmart利用開始申込書!$B$48="希望しない","",IF('20施設以上'!F279="追加する","1",IF('20施設以上'!F279="追加しない","0","")))</f>
        <v/>
      </c>
      <c r="E300" s="4" t="str">
        <f>IF('20施設以上'!E279="電力量・請求情報","1",IF('20施設以上'!E279="電力量情報のみ","0",""))</f>
        <v/>
      </c>
      <c r="F300" s="6"/>
    </row>
    <row r="301" spans="1:6">
      <c r="A301" s="4" t="str">
        <f t="shared" si="5"/>
        <v/>
      </c>
      <c r="B301" s="4" t="str">
        <f>IF('20施設以上'!B280="","",ASC('20施設以上'!B280))</f>
        <v/>
      </c>
      <c r="C301" s="4" t="str">
        <f>IF('20施設以上'!C280="","",ASC('20施設以上'!C280))</f>
        <v/>
      </c>
      <c r="D301" s="4" t="str">
        <f>IF(いんふぉ・EnneSmart利用開始申込書!$B$48="希望しない","",IF('20施設以上'!F280="追加する","1",IF('20施設以上'!F280="追加しない","0","")))</f>
        <v/>
      </c>
      <c r="E301" s="4" t="str">
        <f>IF('20施設以上'!E280="電力量・請求情報","1",IF('20施設以上'!E280="電力量情報のみ","0",""))</f>
        <v/>
      </c>
      <c r="F301" s="6"/>
    </row>
    <row r="302" spans="1:6">
      <c r="A302" s="4" t="str">
        <f t="shared" si="5"/>
        <v/>
      </c>
      <c r="B302" s="4" t="str">
        <f>IF('20施設以上'!B281="","",ASC('20施設以上'!B281))</f>
        <v/>
      </c>
      <c r="C302" s="4" t="str">
        <f>IF('20施設以上'!C281="","",ASC('20施設以上'!C281))</f>
        <v/>
      </c>
      <c r="D302" s="4" t="str">
        <f>IF(いんふぉ・EnneSmart利用開始申込書!$B$48="希望しない","",IF('20施設以上'!F281="追加する","1",IF('20施設以上'!F281="追加しない","0","")))</f>
        <v/>
      </c>
      <c r="E302" s="4" t="str">
        <f>IF('20施設以上'!E281="電力量・請求情報","1",IF('20施設以上'!E281="電力量情報のみ","0",""))</f>
        <v/>
      </c>
      <c r="F302" s="6"/>
    </row>
    <row r="303" spans="1:6">
      <c r="A303" s="4" t="str">
        <f t="shared" si="5"/>
        <v/>
      </c>
      <c r="B303" s="4" t="str">
        <f>IF('20施設以上'!B282="","",ASC('20施設以上'!B282))</f>
        <v/>
      </c>
      <c r="C303" s="4" t="str">
        <f>IF('20施設以上'!C282="","",ASC('20施設以上'!C282))</f>
        <v/>
      </c>
      <c r="D303" s="4" t="str">
        <f>IF(いんふぉ・EnneSmart利用開始申込書!$B$48="希望しない","",IF('20施設以上'!F282="追加する","1",IF('20施設以上'!F282="追加しない","0","")))</f>
        <v/>
      </c>
      <c r="E303" s="4" t="str">
        <f>IF('20施設以上'!E282="電力量・請求情報","1",IF('20施設以上'!E282="電力量情報のみ","0",""))</f>
        <v/>
      </c>
      <c r="F303" s="6"/>
    </row>
    <row r="304" spans="1:6">
      <c r="A304" s="4" t="str">
        <f t="shared" si="5"/>
        <v/>
      </c>
      <c r="B304" s="4" t="str">
        <f>IF('20施設以上'!B283="","",ASC('20施設以上'!B283))</f>
        <v/>
      </c>
      <c r="C304" s="4" t="str">
        <f>IF('20施設以上'!C283="","",ASC('20施設以上'!C283))</f>
        <v/>
      </c>
      <c r="D304" s="4" t="str">
        <f>IF(いんふぉ・EnneSmart利用開始申込書!$B$48="希望しない","",IF('20施設以上'!F283="追加する","1",IF('20施設以上'!F283="追加しない","0","")))</f>
        <v/>
      </c>
      <c r="E304" s="4" t="str">
        <f>IF('20施設以上'!E283="電力量・請求情報","1",IF('20施設以上'!E283="電力量情報のみ","0",""))</f>
        <v/>
      </c>
      <c r="F304" s="6"/>
    </row>
    <row r="305" spans="1:6">
      <c r="A305" s="4" t="str">
        <f t="shared" si="5"/>
        <v/>
      </c>
      <c r="B305" s="4" t="str">
        <f>IF('20施設以上'!B284="","",ASC('20施設以上'!B284))</f>
        <v/>
      </c>
      <c r="C305" s="4" t="str">
        <f>IF('20施設以上'!C284="","",ASC('20施設以上'!C284))</f>
        <v/>
      </c>
      <c r="D305" s="4" t="str">
        <f>IF(いんふぉ・EnneSmart利用開始申込書!$B$48="希望しない","",IF('20施設以上'!F284="追加する","1",IF('20施設以上'!F284="追加しない","0","")))</f>
        <v/>
      </c>
      <c r="E305" s="4" t="str">
        <f>IF('20施設以上'!E284="電力量・請求情報","1",IF('20施設以上'!E284="電力量情報のみ","0",""))</f>
        <v/>
      </c>
      <c r="F305" s="6"/>
    </row>
    <row r="306" spans="1:6">
      <c r="A306" s="4" t="str">
        <f t="shared" si="5"/>
        <v/>
      </c>
      <c r="B306" s="4" t="str">
        <f>IF('20施設以上'!B285="","",ASC('20施設以上'!B285))</f>
        <v/>
      </c>
      <c r="C306" s="4" t="str">
        <f>IF('20施設以上'!C285="","",ASC('20施設以上'!C285))</f>
        <v/>
      </c>
      <c r="D306" s="4" t="str">
        <f>IF(いんふぉ・EnneSmart利用開始申込書!$B$48="希望しない","",IF('20施設以上'!F285="追加する","1",IF('20施設以上'!F285="追加しない","0","")))</f>
        <v/>
      </c>
      <c r="E306" s="4" t="str">
        <f>IF('20施設以上'!E285="電力量・請求情報","1",IF('20施設以上'!E285="電力量情報のみ","0",""))</f>
        <v/>
      </c>
      <c r="F306" s="6"/>
    </row>
    <row r="307" spans="1:6">
      <c r="A307" s="4" t="str">
        <f t="shared" si="5"/>
        <v/>
      </c>
      <c r="B307" s="4" t="str">
        <f>IF('20施設以上'!B286="","",ASC('20施設以上'!B286))</f>
        <v/>
      </c>
      <c r="C307" s="4" t="str">
        <f>IF('20施設以上'!C286="","",ASC('20施設以上'!C286))</f>
        <v/>
      </c>
      <c r="D307" s="4" t="str">
        <f>IF(いんふぉ・EnneSmart利用開始申込書!$B$48="希望しない","",IF('20施設以上'!F286="追加する","1",IF('20施設以上'!F286="追加しない","0","")))</f>
        <v/>
      </c>
      <c r="E307" s="4" t="str">
        <f>IF('20施設以上'!E286="電力量・請求情報","1",IF('20施設以上'!E286="電力量情報のみ","0",""))</f>
        <v/>
      </c>
      <c r="F307" s="6"/>
    </row>
    <row r="308" spans="1:6">
      <c r="A308" s="4" t="str">
        <f t="shared" si="5"/>
        <v/>
      </c>
      <c r="B308" s="4" t="str">
        <f>IF('20施設以上'!B287="","",ASC('20施設以上'!B287))</f>
        <v/>
      </c>
      <c r="C308" s="4" t="str">
        <f>IF('20施設以上'!C287="","",ASC('20施設以上'!C287))</f>
        <v/>
      </c>
      <c r="D308" s="4" t="str">
        <f>IF(いんふぉ・EnneSmart利用開始申込書!$B$48="希望しない","",IF('20施設以上'!F287="追加する","1",IF('20施設以上'!F287="追加しない","0","")))</f>
        <v/>
      </c>
      <c r="E308" s="4" t="str">
        <f>IF('20施設以上'!E287="電力量・請求情報","1",IF('20施設以上'!E287="電力量情報のみ","0",""))</f>
        <v/>
      </c>
      <c r="F308" s="6"/>
    </row>
    <row r="309" spans="1:6">
      <c r="A309" s="4" t="str">
        <f t="shared" si="5"/>
        <v/>
      </c>
      <c r="B309" s="4" t="str">
        <f>IF('20施設以上'!B288="","",ASC('20施設以上'!B288))</f>
        <v/>
      </c>
      <c r="C309" s="4" t="str">
        <f>IF('20施設以上'!C288="","",ASC('20施設以上'!C288))</f>
        <v/>
      </c>
      <c r="D309" s="4" t="str">
        <f>IF(いんふぉ・EnneSmart利用開始申込書!$B$48="希望しない","",IF('20施設以上'!F288="追加する","1",IF('20施設以上'!F288="追加しない","0","")))</f>
        <v/>
      </c>
      <c r="E309" s="4" t="str">
        <f>IF('20施設以上'!E288="電力量・請求情報","1",IF('20施設以上'!E288="電力量情報のみ","0",""))</f>
        <v/>
      </c>
      <c r="F309" s="6"/>
    </row>
    <row r="310" spans="1:6">
      <c r="A310" s="4" t="str">
        <f t="shared" si="5"/>
        <v/>
      </c>
      <c r="B310" s="4" t="str">
        <f>IF('20施設以上'!B289="","",ASC('20施設以上'!B289))</f>
        <v/>
      </c>
      <c r="C310" s="4" t="str">
        <f>IF('20施設以上'!C289="","",ASC('20施設以上'!C289))</f>
        <v/>
      </c>
      <c r="D310" s="4" t="str">
        <f>IF(いんふぉ・EnneSmart利用開始申込書!$B$48="希望しない","",IF('20施設以上'!F289="追加する","1",IF('20施設以上'!F289="追加しない","0","")))</f>
        <v/>
      </c>
      <c r="E310" s="4" t="str">
        <f>IF('20施設以上'!E289="電力量・請求情報","1",IF('20施設以上'!E289="電力量情報のみ","0",""))</f>
        <v/>
      </c>
      <c r="F310" s="6"/>
    </row>
    <row r="311" spans="1:6">
      <c r="A311" s="4" t="str">
        <f t="shared" si="5"/>
        <v/>
      </c>
      <c r="B311" s="4" t="str">
        <f>IF('20施設以上'!B290="","",ASC('20施設以上'!B290))</f>
        <v/>
      </c>
      <c r="C311" s="4" t="str">
        <f>IF('20施設以上'!C290="","",ASC('20施設以上'!C290))</f>
        <v/>
      </c>
      <c r="D311" s="4" t="str">
        <f>IF(いんふぉ・EnneSmart利用開始申込書!$B$48="希望しない","",IF('20施設以上'!F290="追加する","1",IF('20施設以上'!F290="追加しない","0","")))</f>
        <v/>
      </c>
      <c r="E311" s="4" t="str">
        <f>IF('20施設以上'!E290="電力量・請求情報","1",IF('20施設以上'!E290="電力量情報のみ","0",""))</f>
        <v/>
      </c>
      <c r="F311" s="6"/>
    </row>
    <row r="312" spans="1:6">
      <c r="A312" s="4" t="str">
        <f t="shared" si="5"/>
        <v/>
      </c>
      <c r="B312" s="4" t="str">
        <f>IF('20施設以上'!B291="","",ASC('20施設以上'!B291))</f>
        <v/>
      </c>
      <c r="C312" s="4" t="str">
        <f>IF('20施設以上'!C291="","",ASC('20施設以上'!C291))</f>
        <v/>
      </c>
      <c r="D312" s="4" t="str">
        <f>IF(いんふぉ・EnneSmart利用開始申込書!$B$48="希望しない","",IF('20施設以上'!F291="追加する","1",IF('20施設以上'!F291="追加しない","0","")))</f>
        <v/>
      </c>
      <c r="E312" s="4" t="str">
        <f>IF('20施設以上'!E291="電力量・請求情報","1",IF('20施設以上'!E291="電力量情報のみ","0",""))</f>
        <v/>
      </c>
      <c r="F312" s="6"/>
    </row>
    <row r="313" spans="1:6">
      <c r="A313" s="4" t="str">
        <f t="shared" si="5"/>
        <v/>
      </c>
      <c r="B313" s="4" t="str">
        <f>IF('20施設以上'!B292="","",ASC('20施設以上'!B292))</f>
        <v/>
      </c>
      <c r="C313" s="4" t="str">
        <f>IF('20施設以上'!C292="","",ASC('20施設以上'!C292))</f>
        <v/>
      </c>
      <c r="D313" s="4" t="str">
        <f>IF(いんふぉ・EnneSmart利用開始申込書!$B$48="希望しない","",IF('20施設以上'!F292="追加する","1",IF('20施設以上'!F292="追加しない","0","")))</f>
        <v/>
      </c>
      <c r="E313" s="4" t="str">
        <f>IF('20施設以上'!E292="電力量・請求情報","1",IF('20施設以上'!E292="電力量情報のみ","0",""))</f>
        <v/>
      </c>
      <c r="F313" s="6"/>
    </row>
    <row r="314" spans="1:6">
      <c r="A314" s="4" t="str">
        <f t="shared" si="5"/>
        <v/>
      </c>
      <c r="B314" s="4" t="str">
        <f>IF('20施設以上'!B293="","",ASC('20施設以上'!B293))</f>
        <v/>
      </c>
      <c r="C314" s="4" t="str">
        <f>IF('20施設以上'!C293="","",ASC('20施設以上'!C293))</f>
        <v/>
      </c>
      <c r="D314" s="4" t="str">
        <f>IF(いんふぉ・EnneSmart利用開始申込書!$B$48="希望しない","",IF('20施設以上'!F293="追加する","1",IF('20施設以上'!F293="追加しない","0","")))</f>
        <v/>
      </c>
      <c r="E314" s="4" t="str">
        <f>IF('20施設以上'!E293="電力量・請求情報","1",IF('20施設以上'!E293="電力量情報のみ","0",""))</f>
        <v/>
      </c>
      <c r="F314" s="6"/>
    </row>
    <row r="315" spans="1:6">
      <c r="A315" s="4" t="str">
        <f t="shared" si="5"/>
        <v/>
      </c>
      <c r="B315" s="4" t="str">
        <f>IF('20施設以上'!B294="","",ASC('20施設以上'!B294))</f>
        <v/>
      </c>
      <c r="C315" s="4" t="str">
        <f>IF('20施設以上'!C294="","",ASC('20施設以上'!C294))</f>
        <v/>
      </c>
      <c r="D315" s="4" t="str">
        <f>IF(いんふぉ・EnneSmart利用開始申込書!$B$48="希望しない","",IF('20施設以上'!F294="追加する","1",IF('20施設以上'!F294="追加しない","0","")))</f>
        <v/>
      </c>
      <c r="E315" s="4" t="str">
        <f>IF('20施設以上'!E294="電力量・請求情報","1",IF('20施設以上'!E294="電力量情報のみ","0",""))</f>
        <v/>
      </c>
      <c r="F315" s="6"/>
    </row>
    <row r="316" spans="1:6">
      <c r="A316" s="4" t="str">
        <f t="shared" si="5"/>
        <v/>
      </c>
      <c r="B316" s="4" t="str">
        <f>IF('20施設以上'!B295="","",ASC('20施設以上'!B295))</f>
        <v/>
      </c>
      <c r="C316" s="4" t="str">
        <f>IF('20施設以上'!C295="","",ASC('20施設以上'!C295))</f>
        <v/>
      </c>
      <c r="D316" s="4" t="str">
        <f>IF(いんふぉ・EnneSmart利用開始申込書!$B$48="希望しない","",IF('20施設以上'!F295="追加する","1",IF('20施設以上'!F295="追加しない","0","")))</f>
        <v/>
      </c>
      <c r="E316" s="4" t="str">
        <f>IF('20施設以上'!E295="電力量・請求情報","1",IF('20施設以上'!E295="電力量情報のみ","0",""))</f>
        <v/>
      </c>
      <c r="F316" s="6"/>
    </row>
    <row r="317" spans="1:6">
      <c r="A317" s="4" t="str">
        <f t="shared" si="5"/>
        <v/>
      </c>
      <c r="B317" s="4" t="str">
        <f>IF('20施設以上'!B296="","",ASC('20施設以上'!B296))</f>
        <v/>
      </c>
      <c r="C317" s="4" t="str">
        <f>IF('20施設以上'!C296="","",ASC('20施設以上'!C296))</f>
        <v/>
      </c>
      <c r="D317" s="4" t="str">
        <f>IF(いんふぉ・EnneSmart利用開始申込書!$B$48="希望しない","",IF('20施設以上'!F296="追加する","1",IF('20施設以上'!F296="追加しない","0","")))</f>
        <v/>
      </c>
      <c r="E317" s="4" t="str">
        <f>IF('20施設以上'!E296="電力量・請求情報","1",IF('20施設以上'!E296="電力量情報のみ","0",""))</f>
        <v/>
      </c>
      <c r="F317" s="6"/>
    </row>
    <row r="318" spans="1:6">
      <c r="A318" s="4" t="str">
        <f t="shared" si="5"/>
        <v/>
      </c>
      <c r="B318" s="4" t="str">
        <f>IF('20施設以上'!B297="","",ASC('20施設以上'!B297))</f>
        <v/>
      </c>
      <c r="C318" s="4" t="str">
        <f>IF('20施設以上'!C297="","",ASC('20施設以上'!C297))</f>
        <v/>
      </c>
      <c r="D318" s="4" t="str">
        <f>IF(いんふぉ・EnneSmart利用開始申込書!$B$48="希望しない","",IF('20施設以上'!F297="追加する","1",IF('20施設以上'!F297="追加しない","0","")))</f>
        <v/>
      </c>
      <c r="E318" s="4" t="str">
        <f>IF('20施設以上'!E297="電力量・請求情報","1",IF('20施設以上'!E297="電力量情報のみ","0",""))</f>
        <v/>
      </c>
      <c r="F318" s="6"/>
    </row>
    <row r="319" spans="1:6">
      <c r="A319" s="4" t="str">
        <f t="shared" si="5"/>
        <v/>
      </c>
      <c r="B319" s="4" t="str">
        <f>IF('20施設以上'!B298="","",ASC('20施設以上'!B298))</f>
        <v/>
      </c>
      <c r="C319" s="4" t="str">
        <f>IF('20施設以上'!C298="","",ASC('20施設以上'!C298))</f>
        <v/>
      </c>
      <c r="D319" s="4" t="str">
        <f>IF(いんふぉ・EnneSmart利用開始申込書!$B$48="希望しない","",IF('20施設以上'!F298="追加する","1",IF('20施設以上'!F298="追加しない","0","")))</f>
        <v/>
      </c>
      <c r="E319" s="4" t="str">
        <f>IF('20施設以上'!E298="電力量・請求情報","1",IF('20施設以上'!E298="電力量情報のみ","0",""))</f>
        <v/>
      </c>
      <c r="F319" s="6"/>
    </row>
    <row r="320" spans="1:6">
      <c r="A320" s="4" t="str">
        <f t="shared" si="5"/>
        <v/>
      </c>
      <c r="B320" s="4" t="str">
        <f>IF('20施設以上'!B299="","",ASC('20施設以上'!B299))</f>
        <v/>
      </c>
      <c r="C320" s="4" t="str">
        <f>IF('20施設以上'!C299="","",ASC('20施設以上'!C299))</f>
        <v/>
      </c>
      <c r="D320" s="4" t="str">
        <f>IF(いんふぉ・EnneSmart利用開始申込書!$B$48="希望しない","",IF('20施設以上'!F299="追加する","1",IF('20施設以上'!F299="追加しない","0","")))</f>
        <v/>
      </c>
      <c r="E320" s="4" t="str">
        <f>IF('20施設以上'!E299="電力量・請求情報","1",IF('20施設以上'!E299="電力量情報のみ","0",""))</f>
        <v/>
      </c>
      <c r="F320" s="6"/>
    </row>
    <row r="321" spans="1:6">
      <c r="A321" s="4" t="str">
        <f t="shared" si="5"/>
        <v/>
      </c>
      <c r="B321" s="4" t="str">
        <f>IF('20施設以上'!B300="","",ASC('20施設以上'!B300))</f>
        <v/>
      </c>
      <c r="C321" s="4" t="str">
        <f>IF('20施設以上'!C300="","",ASC('20施設以上'!C300))</f>
        <v/>
      </c>
      <c r="D321" s="4" t="str">
        <f>IF(いんふぉ・EnneSmart利用開始申込書!$B$48="希望しない","",IF('20施設以上'!F300="追加する","1",IF('20施設以上'!F300="追加しない","0","")))</f>
        <v/>
      </c>
      <c r="E321" s="4" t="str">
        <f>IF('20施設以上'!E300="電力量・請求情報","1",IF('20施設以上'!E300="電力量情報のみ","0",""))</f>
        <v/>
      </c>
      <c r="F321" s="6"/>
    </row>
    <row r="322" spans="1:6">
      <c r="A322" s="4" t="str">
        <f t="shared" si="5"/>
        <v/>
      </c>
      <c r="B322" s="4" t="str">
        <f>IF('20施設以上'!B301="","",ASC('20施設以上'!B301))</f>
        <v/>
      </c>
      <c r="C322" s="4" t="str">
        <f>IF('20施設以上'!C301="","",ASC('20施設以上'!C301))</f>
        <v/>
      </c>
      <c r="D322" s="4" t="str">
        <f>IF(いんふぉ・EnneSmart利用開始申込書!$B$48="希望しない","",IF('20施設以上'!F301="追加する","1",IF('20施設以上'!F301="追加しない","0","")))</f>
        <v/>
      </c>
      <c r="E322" s="4" t="str">
        <f>IF('20施設以上'!E301="電力量・請求情報","1",IF('20施設以上'!E301="電力量情報のみ","0",""))</f>
        <v/>
      </c>
      <c r="F322" s="6"/>
    </row>
    <row r="323" spans="1:6">
      <c r="A323" s="4" t="str">
        <f t="shared" si="5"/>
        <v/>
      </c>
      <c r="B323" s="4" t="str">
        <f>IF('20施設以上'!B302="","",ASC('20施設以上'!B302))</f>
        <v/>
      </c>
      <c r="C323" s="4" t="str">
        <f>IF('20施設以上'!C302="","",ASC('20施設以上'!C302))</f>
        <v/>
      </c>
      <c r="D323" s="4" t="str">
        <f>IF(いんふぉ・EnneSmart利用開始申込書!$B$48="希望しない","",IF('20施設以上'!F302="追加する","1",IF('20施設以上'!F302="追加しない","0","")))</f>
        <v/>
      </c>
      <c r="E323" s="4" t="str">
        <f>IF('20施設以上'!E302="電力量・請求情報","1",IF('20施設以上'!E302="電力量情報のみ","0",""))</f>
        <v/>
      </c>
      <c r="F323" s="6"/>
    </row>
    <row r="324" spans="1:6">
      <c r="A324" s="4" t="str">
        <f t="shared" si="5"/>
        <v/>
      </c>
      <c r="B324" s="4" t="str">
        <f>IF('20施設以上'!B303="","",ASC('20施設以上'!B303))</f>
        <v/>
      </c>
      <c r="C324" s="4" t="str">
        <f>IF('20施設以上'!C303="","",ASC('20施設以上'!C303))</f>
        <v/>
      </c>
      <c r="D324" s="4" t="str">
        <f>IF(いんふぉ・EnneSmart利用開始申込書!$B$48="希望しない","",IF('20施設以上'!F303="追加する","1",IF('20施設以上'!F303="追加しない","0","")))</f>
        <v/>
      </c>
      <c r="E324" s="4" t="str">
        <f>IF('20施設以上'!E303="電力量・請求情報","1",IF('20施設以上'!E303="電力量情報のみ","0",""))</f>
        <v/>
      </c>
      <c r="F324" s="6"/>
    </row>
    <row r="325" spans="1:6">
      <c r="A325" s="4" t="str">
        <f t="shared" si="5"/>
        <v/>
      </c>
      <c r="B325" s="4" t="str">
        <f>IF('20施設以上'!B304="","",ASC('20施設以上'!B304))</f>
        <v/>
      </c>
      <c r="C325" s="4" t="str">
        <f>IF('20施設以上'!C304="","",ASC('20施設以上'!C304))</f>
        <v/>
      </c>
      <c r="D325" s="4" t="str">
        <f>IF(いんふぉ・EnneSmart利用開始申込書!$B$48="希望しない","",IF('20施設以上'!F304="追加する","1",IF('20施設以上'!F304="追加しない","0","")))</f>
        <v/>
      </c>
      <c r="E325" s="4" t="str">
        <f>IF('20施設以上'!E304="電力量・請求情報","1",IF('20施設以上'!E304="電力量情報のみ","0",""))</f>
        <v/>
      </c>
      <c r="F325" s="6"/>
    </row>
    <row r="326" spans="1:6">
      <c r="A326" s="4" t="str">
        <f t="shared" si="5"/>
        <v/>
      </c>
      <c r="B326" s="4" t="str">
        <f>IF('20施設以上'!B305="","",ASC('20施設以上'!B305))</f>
        <v/>
      </c>
      <c r="C326" s="4" t="str">
        <f>IF('20施設以上'!C305="","",ASC('20施設以上'!C305))</f>
        <v/>
      </c>
      <c r="D326" s="4" t="str">
        <f>IF(いんふぉ・EnneSmart利用開始申込書!$B$48="希望しない","",IF('20施設以上'!F305="追加する","1",IF('20施設以上'!F305="追加しない","0","")))</f>
        <v/>
      </c>
      <c r="E326" s="4" t="str">
        <f>IF('20施設以上'!E305="電力量・請求情報","1",IF('20施設以上'!E305="電力量情報のみ","0",""))</f>
        <v/>
      </c>
      <c r="F326" s="6"/>
    </row>
    <row r="327" spans="1:6">
      <c r="A327" s="4" t="str">
        <f t="shared" si="5"/>
        <v/>
      </c>
      <c r="B327" s="4" t="str">
        <f>IF('20施設以上'!B306="","",ASC('20施設以上'!B306))</f>
        <v/>
      </c>
      <c r="C327" s="4" t="str">
        <f>IF('20施設以上'!C306="","",ASC('20施設以上'!C306))</f>
        <v/>
      </c>
      <c r="D327" s="4" t="str">
        <f>IF(いんふぉ・EnneSmart利用開始申込書!$B$48="希望しない","",IF('20施設以上'!F306="追加する","1",IF('20施設以上'!F306="追加しない","0","")))</f>
        <v/>
      </c>
      <c r="E327" s="4" t="str">
        <f>IF('20施設以上'!E306="電力量・請求情報","1",IF('20施設以上'!E306="電力量情報のみ","0",""))</f>
        <v/>
      </c>
      <c r="F327" s="6"/>
    </row>
    <row r="328" spans="1:6">
      <c r="A328" s="4" t="str">
        <f t="shared" si="5"/>
        <v/>
      </c>
      <c r="B328" s="4" t="str">
        <f>IF('20施設以上'!B307="","",ASC('20施設以上'!B307))</f>
        <v/>
      </c>
      <c r="C328" s="4" t="str">
        <f>IF('20施設以上'!C307="","",ASC('20施設以上'!C307))</f>
        <v/>
      </c>
      <c r="D328" s="4" t="str">
        <f>IF(いんふぉ・EnneSmart利用開始申込書!$B$48="希望しない","",IF('20施設以上'!F307="追加する","1",IF('20施設以上'!F307="追加しない","0","")))</f>
        <v/>
      </c>
      <c r="E328" s="4" t="str">
        <f>IF('20施設以上'!E307="電力量・請求情報","1",IF('20施設以上'!E307="電力量情報のみ","0",""))</f>
        <v/>
      </c>
      <c r="F328" s="6"/>
    </row>
    <row r="329" spans="1:6">
      <c r="A329" s="4" t="str">
        <f t="shared" si="5"/>
        <v/>
      </c>
      <c r="B329" s="4" t="str">
        <f>IF('20施設以上'!B308="","",ASC('20施設以上'!B308))</f>
        <v/>
      </c>
      <c r="C329" s="4" t="str">
        <f>IF('20施設以上'!C308="","",ASC('20施設以上'!C308))</f>
        <v/>
      </c>
      <c r="D329" s="4" t="str">
        <f>IF(いんふぉ・EnneSmart利用開始申込書!$B$48="希望しない","",IF('20施設以上'!F308="追加する","1",IF('20施設以上'!F308="追加しない","0","")))</f>
        <v/>
      </c>
      <c r="E329" s="4" t="str">
        <f>IF('20施設以上'!E308="電力量・請求情報","1",IF('20施設以上'!E308="電力量情報のみ","0",""))</f>
        <v/>
      </c>
      <c r="F329" s="6"/>
    </row>
    <row r="330" spans="1:6">
      <c r="A330" s="4" t="str">
        <f t="shared" si="5"/>
        <v/>
      </c>
      <c r="B330" s="4" t="str">
        <f>IF('20施設以上'!B309="","",ASC('20施設以上'!B309))</f>
        <v/>
      </c>
      <c r="C330" s="4" t="str">
        <f>IF('20施設以上'!C309="","",ASC('20施設以上'!C309))</f>
        <v/>
      </c>
      <c r="D330" s="4" t="str">
        <f>IF(いんふぉ・EnneSmart利用開始申込書!$B$48="希望しない","",IF('20施設以上'!F309="追加する","1",IF('20施設以上'!F309="追加しない","0","")))</f>
        <v/>
      </c>
      <c r="E330" s="4" t="str">
        <f>IF('20施設以上'!E309="電力量・請求情報","1",IF('20施設以上'!E309="電力量情報のみ","0",""))</f>
        <v/>
      </c>
      <c r="F330" s="6"/>
    </row>
    <row r="331" spans="1:6">
      <c r="A331" s="4" t="str">
        <f t="shared" si="5"/>
        <v/>
      </c>
      <c r="B331" s="4" t="str">
        <f>IF('20施設以上'!B310="","",ASC('20施設以上'!B310))</f>
        <v/>
      </c>
      <c r="C331" s="4" t="str">
        <f>IF('20施設以上'!C310="","",ASC('20施設以上'!C310))</f>
        <v/>
      </c>
      <c r="D331" s="4" t="str">
        <f>IF(いんふぉ・EnneSmart利用開始申込書!$B$48="希望しない","",IF('20施設以上'!F310="追加する","1",IF('20施設以上'!F310="追加しない","0","")))</f>
        <v/>
      </c>
      <c r="E331" s="4" t="str">
        <f>IF('20施設以上'!E310="電力量・請求情報","1",IF('20施設以上'!E310="電力量情報のみ","0",""))</f>
        <v/>
      </c>
      <c r="F331" s="6"/>
    </row>
    <row r="332" spans="1:6">
      <c r="A332" s="4" t="str">
        <f t="shared" si="5"/>
        <v/>
      </c>
      <c r="B332" s="4" t="str">
        <f>IF('20施設以上'!B311="","",ASC('20施設以上'!B311))</f>
        <v/>
      </c>
      <c r="C332" s="4" t="str">
        <f>IF('20施設以上'!C311="","",ASC('20施設以上'!C311))</f>
        <v/>
      </c>
      <c r="D332" s="4" t="str">
        <f>IF(いんふぉ・EnneSmart利用開始申込書!$B$48="希望しない","",IF('20施設以上'!F311="追加する","1",IF('20施設以上'!F311="追加しない","0","")))</f>
        <v/>
      </c>
      <c r="E332" s="4" t="str">
        <f>IF('20施設以上'!E311="電力量・請求情報","1",IF('20施設以上'!E311="電力量情報のみ","0",""))</f>
        <v/>
      </c>
      <c r="F332" s="6"/>
    </row>
    <row r="333" spans="1:6">
      <c r="A333" s="4" t="str">
        <f t="shared" si="5"/>
        <v/>
      </c>
      <c r="B333" s="4" t="str">
        <f>IF('20施設以上'!B312="","",ASC('20施設以上'!B312))</f>
        <v/>
      </c>
      <c r="C333" s="4" t="str">
        <f>IF('20施設以上'!C312="","",ASC('20施設以上'!C312))</f>
        <v/>
      </c>
      <c r="D333" s="4" t="str">
        <f>IF(いんふぉ・EnneSmart利用開始申込書!$B$48="希望しない","",IF('20施設以上'!F312="追加する","1",IF('20施設以上'!F312="追加しない","0","")))</f>
        <v/>
      </c>
      <c r="E333" s="4" t="str">
        <f>IF('20施設以上'!E312="電力量・請求情報","1",IF('20施設以上'!E312="電力量情報のみ","0",""))</f>
        <v/>
      </c>
      <c r="F333" s="6"/>
    </row>
    <row r="334" spans="1:6">
      <c r="A334" s="4" t="str">
        <f t="shared" si="5"/>
        <v/>
      </c>
      <c r="B334" s="4" t="str">
        <f>IF('20施設以上'!B313="","",ASC('20施設以上'!B313))</f>
        <v/>
      </c>
      <c r="C334" s="4" t="str">
        <f>IF('20施設以上'!C313="","",ASC('20施設以上'!C313))</f>
        <v/>
      </c>
      <c r="D334" s="4" t="str">
        <f>IF(いんふぉ・EnneSmart利用開始申込書!$B$48="希望しない","",IF('20施設以上'!F313="追加する","1",IF('20施設以上'!F313="追加しない","0","")))</f>
        <v/>
      </c>
      <c r="E334" s="4" t="str">
        <f>IF('20施設以上'!E313="電力量・請求情報","1",IF('20施設以上'!E313="電力量情報のみ","0",""))</f>
        <v/>
      </c>
      <c r="F334" s="6"/>
    </row>
    <row r="335" spans="1:6">
      <c r="A335" s="4" t="str">
        <f t="shared" si="5"/>
        <v/>
      </c>
      <c r="B335" s="4" t="str">
        <f>IF('20施設以上'!B314="","",ASC('20施設以上'!B314))</f>
        <v/>
      </c>
      <c r="C335" s="4" t="str">
        <f>IF('20施設以上'!C314="","",ASC('20施設以上'!C314))</f>
        <v/>
      </c>
      <c r="D335" s="4" t="str">
        <f>IF(いんふぉ・EnneSmart利用開始申込書!$B$48="希望しない","",IF('20施設以上'!F314="追加する","1",IF('20施設以上'!F314="追加しない","0","")))</f>
        <v/>
      </c>
      <c r="E335" s="4" t="str">
        <f>IF('20施設以上'!E314="電力量・請求情報","1",IF('20施設以上'!E314="電力量情報のみ","0",""))</f>
        <v/>
      </c>
      <c r="F335" s="6"/>
    </row>
    <row r="336" spans="1:6">
      <c r="A336" s="4" t="str">
        <f t="shared" si="5"/>
        <v/>
      </c>
      <c r="B336" s="4" t="str">
        <f>IF('20施設以上'!B315="","",ASC('20施設以上'!B315))</f>
        <v/>
      </c>
      <c r="C336" s="4" t="str">
        <f>IF('20施設以上'!C315="","",ASC('20施設以上'!C315))</f>
        <v/>
      </c>
      <c r="D336" s="4" t="str">
        <f>IF(いんふぉ・EnneSmart利用開始申込書!$B$48="希望しない","",IF('20施設以上'!F315="追加する","1",IF('20施設以上'!F315="追加しない","0","")))</f>
        <v/>
      </c>
      <c r="E336" s="4" t="str">
        <f>IF('20施設以上'!E315="電力量・請求情報","1",IF('20施設以上'!E315="電力量情報のみ","0",""))</f>
        <v/>
      </c>
      <c r="F336" s="6"/>
    </row>
    <row r="337" spans="1:6">
      <c r="A337" s="4" t="str">
        <f t="shared" si="5"/>
        <v/>
      </c>
      <c r="B337" s="4" t="str">
        <f>IF('20施設以上'!B316="","",ASC('20施設以上'!B316))</f>
        <v/>
      </c>
      <c r="C337" s="4" t="str">
        <f>IF('20施設以上'!C316="","",ASC('20施設以上'!C316))</f>
        <v/>
      </c>
      <c r="D337" s="4" t="str">
        <f>IF(いんふぉ・EnneSmart利用開始申込書!$B$48="希望しない","",IF('20施設以上'!F316="追加する","1",IF('20施設以上'!F316="追加しない","0","")))</f>
        <v/>
      </c>
      <c r="E337" s="4" t="str">
        <f>IF('20施設以上'!E316="電力量・請求情報","1",IF('20施設以上'!E316="電力量情報のみ","0",""))</f>
        <v/>
      </c>
      <c r="F337" s="6"/>
    </row>
    <row r="338" spans="1:6">
      <c r="A338" s="4" t="str">
        <f t="shared" si="5"/>
        <v/>
      </c>
      <c r="B338" s="4" t="str">
        <f>IF('20施設以上'!B317="","",ASC('20施設以上'!B317))</f>
        <v/>
      </c>
      <c r="C338" s="4" t="str">
        <f>IF('20施設以上'!C317="","",ASC('20施設以上'!C317))</f>
        <v/>
      </c>
      <c r="D338" s="4" t="str">
        <f>IF(いんふぉ・EnneSmart利用開始申込書!$B$48="希望しない","",IF('20施設以上'!F317="追加する","1",IF('20施設以上'!F317="追加しない","0","")))</f>
        <v/>
      </c>
      <c r="E338" s="4" t="str">
        <f>IF('20施設以上'!E317="電力量・請求情報","1",IF('20施設以上'!E317="電力量情報のみ","0",""))</f>
        <v/>
      </c>
      <c r="F338" s="6"/>
    </row>
    <row r="339" spans="1:6">
      <c r="A339" s="4" t="str">
        <f t="shared" si="5"/>
        <v/>
      </c>
      <c r="B339" s="4" t="str">
        <f>IF('20施設以上'!B318="","",ASC('20施設以上'!B318))</f>
        <v/>
      </c>
      <c r="C339" s="4" t="str">
        <f>IF('20施設以上'!C318="","",ASC('20施設以上'!C318))</f>
        <v/>
      </c>
      <c r="D339" s="4" t="str">
        <f>IF(いんふぉ・EnneSmart利用開始申込書!$B$48="希望しない","",IF('20施設以上'!F318="追加する","1",IF('20施設以上'!F318="追加しない","0","")))</f>
        <v/>
      </c>
      <c r="E339" s="4" t="str">
        <f>IF('20施設以上'!E318="電力量・請求情報","1",IF('20施設以上'!E318="電力量情報のみ","0",""))</f>
        <v/>
      </c>
      <c r="F339" s="6"/>
    </row>
    <row r="340" spans="1:6">
      <c r="A340" s="4" t="str">
        <f t="shared" si="5"/>
        <v/>
      </c>
      <c r="B340" s="4" t="str">
        <f>IF('20施設以上'!B319="","",ASC('20施設以上'!B319))</f>
        <v/>
      </c>
      <c r="C340" s="4" t="str">
        <f>IF('20施設以上'!C319="","",ASC('20施設以上'!C319))</f>
        <v/>
      </c>
      <c r="D340" s="4" t="str">
        <f>IF(いんふぉ・EnneSmart利用開始申込書!$B$48="希望しない","",IF('20施設以上'!F319="追加する","1",IF('20施設以上'!F319="追加しない","0","")))</f>
        <v/>
      </c>
      <c r="E340" s="4" t="str">
        <f>IF('20施設以上'!E319="電力量・請求情報","1",IF('20施設以上'!E319="電力量情報のみ","0",""))</f>
        <v/>
      </c>
      <c r="F340" s="6"/>
    </row>
    <row r="341" spans="1:6">
      <c r="A341" s="4" t="str">
        <f t="shared" si="5"/>
        <v/>
      </c>
      <c r="B341" s="4" t="str">
        <f>IF('20施設以上'!B320="","",ASC('20施設以上'!B320))</f>
        <v/>
      </c>
      <c r="C341" s="4" t="str">
        <f>IF('20施設以上'!C320="","",ASC('20施設以上'!C320))</f>
        <v/>
      </c>
      <c r="D341" s="4" t="str">
        <f>IF(いんふぉ・EnneSmart利用開始申込書!$B$48="希望しない","",IF('20施設以上'!F320="追加する","1",IF('20施設以上'!F320="追加しない","0","")))</f>
        <v/>
      </c>
      <c r="E341" s="4" t="str">
        <f>IF('20施設以上'!E320="電力量・請求情報","1",IF('20施設以上'!E320="電力量情報のみ","0",""))</f>
        <v/>
      </c>
      <c r="F341" s="6"/>
    </row>
    <row r="342" spans="1:6">
      <c r="A342" s="4" t="str">
        <f t="shared" si="5"/>
        <v/>
      </c>
      <c r="B342" s="4" t="str">
        <f>IF('20施設以上'!B321="","",ASC('20施設以上'!B321))</f>
        <v/>
      </c>
      <c r="C342" s="4" t="str">
        <f>IF('20施設以上'!C321="","",ASC('20施設以上'!C321))</f>
        <v/>
      </c>
      <c r="D342" s="4" t="str">
        <f>IF(いんふぉ・EnneSmart利用開始申込書!$B$48="希望しない","",IF('20施設以上'!F321="追加する","1",IF('20施設以上'!F321="追加しない","0","")))</f>
        <v/>
      </c>
      <c r="E342" s="4" t="str">
        <f>IF('20施設以上'!E321="電力量・請求情報","1",IF('20施設以上'!E321="電力量情報のみ","0",""))</f>
        <v/>
      </c>
      <c r="F342" s="6"/>
    </row>
    <row r="343" spans="1:6">
      <c r="A343" s="4" t="str">
        <f t="shared" si="5"/>
        <v/>
      </c>
      <c r="B343" s="4" t="str">
        <f>IF('20施設以上'!B322="","",ASC('20施設以上'!B322))</f>
        <v/>
      </c>
      <c r="C343" s="4" t="str">
        <f>IF('20施設以上'!C322="","",ASC('20施設以上'!C322))</f>
        <v/>
      </c>
      <c r="D343" s="4" t="str">
        <f>IF(いんふぉ・EnneSmart利用開始申込書!$B$48="希望しない","",IF('20施設以上'!F322="追加する","1",IF('20施設以上'!F322="追加しない","0","")))</f>
        <v/>
      </c>
      <c r="E343" s="4" t="str">
        <f>IF('20施設以上'!E322="電力量・請求情報","1",IF('20施設以上'!E322="電力量情報のみ","0",""))</f>
        <v/>
      </c>
      <c r="F343" s="6"/>
    </row>
    <row r="344" spans="1:6">
      <c r="A344" s="4" t="str">
        <f t="shared" si="5"/>
        <v/>
      </c>
      <c r="B344" s="4" t="str">
        <f>IF('20施設以上'!B323="","",ASC('20施設以上'!B323))</f>
        <v/>
      </c>
      <c r="C344" s="4" t="str">
        <f>IF('20施設以上'!C323="","",ASC('20施設以上'!C323))</f>
        <v/>
      </c>
      <c r="D344" s="4" t="str">
        <f>IF(いんふぉ・EnneSmart利用開始申込書!$B$48="希望しない","",IF('20施設以上'!F323="追加する","1",IF('20施設以上'!F323="追加しない","0","")))</f>
        <v/>
      </c>
      <c r="E344" s="4" t="str">
        <f>IF('20施設以上'!E323="電力量・請求情報","1",IF('20施設以上'!E323="電力量情報のみ","0",""))</f>
        <v/>
      </c>
      <c r="F344" s="6"/>
    </row>
    <row r="345" spans="1:6">
      <c r="A345" s="4" t="str">
        <f t="shared" si="5"/>
        <v/>
      </c>
      <c r="B345" s="4" t="str">
        <f>IF('20施設以上'!B324="","",ASC('20施設以上'!B324))</f>
        <v/>
      </c>
      <c r="C345" s="4" t="str">
        <f>IF('20施設以上'!C324="","",ASC('20施設以上'!C324))</f>
        <v/>
      </c>
      <c r="D345" s="4" t="str">
        <f>IF(いんふぉ・EnneSmart利用開始申込書!$B$48="希望しない","",IF('20施設以上'!F324="追加する","1",IF('20施設以上'!F324="追加しない","0","")))</f>
        <v/>
      </c>
      <c r="E345" s="4" t="str">
        <f>IF('20施設以上'!E324="電力量・請求情報","1",IF('20施設以上'!E324="電力量情報のみ","0",""))</f>
        <v/>
      </c>
      <c r="F345" s="6"/>
    </row>
    <row r="346" spans="1:6">
      <c r="A346" s="4" t="str">
        <f t="shared" ref="A346:A409" si="6">IF(LEN(B346&amp;C346)=0,"",A345+1)</f>
        <v/>
      </c>
      <c r="B346" s="4" t="str">
        <f>IF('20施設以上'!B325="","",ASC('20施設以上'!B325))</f>
        <v/>
      </c>
      <c r="C346" s="4" t="str">
        <f>IF('20施設以上'!C325="","",ASC('20施設以上'!C325))</f>
        <v/>
      </c>
      <c r="D346" s="4" t="str">
        <f>IF(いんふぉ・EnneSmart利用開始申込書!$B$48="希望しない","",IF('20施設以上'!F325="追加する","1",IF('20施設以上'!F325="追加しない","0","")))</f>
        <v/>
      </c>
      <c r="E346" s="4" t="str">
        <f>IF('20施設以上'!E325="電力量・請求情報","1",IF('20施設以上'!E325="電力量情報のみ","0",""))</f>
        <v/>
      </c>
      <c r="F346" s="6"/>
    </row>
    <row r="347" spans="1:6">
      <c r="A347" s="4" t="str">
        <f t="shared" si="6"/>
        <v/>
      </c>
      <c r="B347" s="4" t="str">
        <f>IF('20施設以上'!B326="","",ASC('20施設以上'!B326))</f>
        <v/>
      </c>
      <c r="C347" s="4" t="str">
        <f>IF('20施設以上'!C326="","",ASC('20施設以上'!C326))</f>
        <v/>
      </c>
      <c r="D347" s="4" t="str">
        <f>IF(いんふぉ・EnneSmart利用開始申込書!$B$48="希望しない","",IF('20施設以上'!F326="追加する","1",IF('20施設以上'!F326="追加しない","0","")))</f>
        <v/>
      </c>
      <c r="E347" s="4" t="str">
        <f>IF('20施設以上'!E326="電力量・請求情報","1",IF('20施設以上'!E326="電力量情報のみ","0",""))</f>
        <v/>
      </c>
      <c r="F347" s="6"/>
    </row>
    <row r="348" spans="1:6">
      <c r="A348" s="4" t="str">
        <f t="shared" si="6"/>
        <v/>
      </c>
      <c r="B348" s="4" t="str">
        <f>IF('20施設以上'!B327="","",ASC('20施設以上'!B327))</f>
        <v/>
      </c>
      <c r="C348" s="4" t="str">
        <f>IF('20施設以上'!C327="","",ASC('20施設以上'!C327))</f>
        <v/>
      </c>
      <c r="D348" s="4" t="str">
        <f>IF(いんふぉ・EnneSmart利用開始申込書!$B$48="希望しない","",IF('20施設以上'!F327="追加する","1",IF('20施設以上'!F327="追加しない","0","")))</f>
        <v/>
      </c>
      <c r="E348" s="4" t="str">
        <f>IF('20施設以上'!E327="電力量・請求情報","1",IF('20施設以上'!E327="電力量情報のみ","0",""))</f>
        <v/>
      </c>
      <c r="F348" s="6"/>
    </row>
    <row r="349" spans="1:6">
      <c r="A349" s="4" t="str">
        <f t="shared" si="6"/>
        <v/>
      </c>
      <c r="B349" s="4" t="str">
        <f>IF('20施設以上'!B328="","",ASC('20施設以上'!B328))</f>
        <v/>
      </c>
      <c r="C349" s="4" t="str">
        <f>IF('20施設以上'!C328="","",ASC('20施設以上'!C328))</f>
        <v/>
      </c>
      <c r="D349" s="4" t="str">
        <f>IF(いんふぉ・EnneSmart利用開始申込書!$B$48="希望しない","",IF('20施設以上'!F328="追加する","1",IF('20施設以上'!F328="追加しない","0","")))</f>
        <v/>
      </c>
      <c r="E349" s="4" t="str">
        <f>IF('20施設以上'!E328="電力量・請求情報","1",IF('20施設以上'!E328="電力量情報のみ","0",""))</f>
        <v/>
      </c>
      <c r="F349" s="6"/>
    </row>
    <row r="350" spans="1:6">
      <c r="A350" s="4" t="str">
        <f t="shared" si="6"/>
        <v/>
      </c>
      <c r="B350" s="4" t="str">
        <f>IF('20施設以上'!B329="","",ASC('20施設以上'!B329))</f>
        <v/>
      </c>
      <c r="C350" s="4" t="str">
        <f>IF('20施設以上'!C329="","",ASC('20施設以上'!C329))</f>
        <v/>
      </c>
      <c r="D350" s="4" t="str">
        <f>IF(いんふぉ・EnneSmart利用開始申込書!$B$48="希望しない","",IF('20施設以上'!F329="追加する","1",IF('20施設以上'!F329="追加しない","0","")))</f>
        <v/>
      </c>
      <c r="E350" s="4" t="str">
        <f>IF('20施設以上'!E329="電力量・請求情報","1",IF('20施設以上'!E329="電力量情報のみ","0",""))</f>
        <v/>
      </c>
      <c r="F350" s="6"/>
    </row>
    <row r="351" spans="1:6">
      <c r="A351" s="4" t="str">
        <f t="shared" si="6"/>
        <v/>
      </c>
      <c r="B351" s="4" t="str">
        <f>IF('20施設以上'!B330="","",ASC('20施設以上'!B330))</f>
        <v/>
      </c>
      <c r="C351" s="4" t="str">
        <f>IF('20施設以上'!C330="","",ASC('20施設以上'!C330))</f>
        <v/>
      </c>
      <c r="D351" s="4" t="str">
        <f>IF(いんふぉ・EnneSmart利用開始申込書!$B$48="希望しない","",IF('20施設以上'!F330="追加する","1",IF('20施設以上'!F330="追加しない","0","")))</f>
        <v/>
      </c>
      <c r="E351" s="4" t="str">
        <f>IF('20施設以上'!E330="電力量・請求情報","1",IF('20施設以上'!E330="電力量情報のみ","0",""))</f>
        <v/>
      </c>
      <c r="F351" s="6"/>
    </row>
    <row r="352" spans="1:6">
      <c r="A352" s="4" t="str">
        <f t="shared" si="6"/>
        <v/>
      </c>
      <c r="B352" s="4" t="str">
        <f>IF('20施設以上'!B331="","",ASC('20施設以上'!B331))</f>
        <v/>
      </c>
      <c r="C352" s="4" t="str">
        <f>IF('20施設以上'!C331="","",ASC('20施設以上'!C331))</f>
        <v/>
      </c>
      <c r="D352" s="4" t="str">
        <f>IF(いんふぉ・EnneSmart利用開始申込書!$B$48="希望しない","",IF('20施設以上'!F331="追加する","1",IF('20施設以上'!F331="追加しない","0","")))</f>
        <v/>
      </c>
      <c r="E352" s="4" t="str">
        <f>IF('20施設以上'!E331="電力量・請求情報","1",IF('20施設以上'!E331="電力量情報のみ","0",""))</f>
        <v/>
      </c>
      <c r="F352" s="6"/>
    </row>
    <row r="353" spans="1:6">
      <c r="A353" s="4" t="str">
        <f t="shared" si="6"/>
        <v/>
      </c>
      <c r="B353" s="4" t="str">
        <f>IF('20施設以上'!B332="","",ASC('20施設以上'!B332))</f>
        <v/>
      </c>
      <c r="C353" s="4" t="str">
        <f>IF('20施設以上'!C332="","",ASC('20施設以上'!C332))</f>
        <v/>
      </c>
      <c r="D353" s="4" t="str">
        <f>IF(いんふぉ・EnneSmart利用開始申込書!$B$48="希望しない","",IF('20施設以上'!F332="追加する","1",IF('20施設以上'!F332="追加しない","0","")))</f>
        <v/>
      </c>
      <c r="E353" s="4" t="str">
        <f>IF('20施設以上'!E332="電力量・請求情報","1",IF('20施設以上'!E332="電力量情報のみ","0",""))</f>
        <v/>
      </c>
      <c r="F353" s="6"/>
    </row>
    <row r="354" spans="1:6">
      <c r="A354" s="4" t="str">
        <f t="shared" si="6"/>
        <v/>
      </c>
      <c r="B354" s="4" t="str">
        <f>IF('20施設以上'!B333="","",ASC('20施設以上'!B333))</f>
        <v/>
      </c>
      <c r="C354" s="4" t="str">
        <f>IF('20施設以上'!C333="","",ASC('20施設以上'!C333))</f>
        <v/>
      </c>
      <c r="D354" s="4" t="str">
        <f>IF(いんふぉ・EnneSmart利用開始申込書!$B$48="希望しない","",IF('20施設以上'!F333="追加する","1",IF('20施設以上'!F333="追加しない","0","")))</f>
        <v/>
      </c>
      <c r="E354" s="4" t="str">
        <f>IF('20施設以上'!E333="電力量・請求情報","1",IF('20施設以上'!E333="電力量情報のみ","0",""))</f>
        <v/>
      </c>
      <c r="F354" s="6"/>
    </row>
    <row r="355" spans="1:6">
      <c r="A355" s="4" t="str">
        <f t="shared" si="6"/>
        <v/>
      </c>
      <c r="B355" s="4" t="str">
        <f>IF('20施設以上'!B334="","",ASC('20施設以上'!B334))</f>
        <v/>
      </c>
      <c r="C355" s="4" t="str">
        <f>IF('20施設以上'!C334="","",ASC('20施設以上'!C334))</f>
        <v/>
      </c>
      <c r="D355" s="4" t="str">
        <f>IF(いんふぉ・EnneSmart利用開始申込書!$B$48="希望しない","",IF('20施設以上'!F334="追加する","1",IF('20施設以上'!F334="追加しない","0","")))</f>
        <v/>
      </c>
      <c r="E355" s="4" t="str">
        <f>IF('20施設以上'!E334="電力量・請求情報","1",IF('20施設以上'!E334="電力量情報のみ","0",""))</f>
        <v/>
      </c>
      <c r="F355" s="6"/>
    </row>
    <row r="356" spans="1:6">
      <c r="A356" s="4" t="str">
        <f t="shared" si="6"/>
        <v/>
      </c>
      <c r="B356" s="4" t="str">
        <f>IF('20施設以上'!B335="","",ASC('20施設以上'!B335))</f>
        <v/>
      </c>
      <c r="C356" s="4" t="str">
        <f>IF('20施設以上'!C335="","",ASC('20施設以上'!C335))</f>
        <v/>
      </c>
      <c r="D356" s="4" t="str">
        <f>IF(いんふぉ・EnneSmart利用開始申込書!$B$48="希望しない","",IF('20施設以上'!F335="追加する","1",IF('20施設以上'!F335="追加しない","0","")))</f>
        <v/>
      </c>
      <c r="E356" s="4" t="str">
        <f>IF('20施設以上'!E335="電力量・請求情報","1",IF('20施設以上'!E335="電力量情報のみ","0",""))</f>
        <v/>
      </c>
      <c r="F356" s="6"/>
    </row>
    <row r="357" spans="1:6">
      <c r="A357" s="4" t="str">
        <f t="shared" si="6"/>
        <v/>
      </c>
      <c r="B357" s="4" t="str">
        <f>IF('20施設以上'!B336="","",ASC('20施設以上'!B336))</f>
        <v/>
      </c>
      <c r="C357" s="4" t="str">
        <f>IF('20施設以上'!C336="","",ASC('20施設以上'!C336))</f>
        <v/>
      </c>
      <c r="D357" s="4" t="str">
        <f>IF(いんふぉ・EnneSmart利用開始申込書!$B$48="希望しない","",IF('20施設以上'!F336="追加する","1",IF('20施設以上'!F336="追加しない","0","")))</f>
        <v/>
      </c>
      <c r="E357" s="4" t="str">
        <f>IF('20施設以上'!E336="電力量・請求情報","1",IF('20施設以上'!E336="電力量情報のみ","0",""))</f>
        <v/>
      </c>
      <c r="F357" s="6"/>
    </row>
    <row r="358" spans="1:6">
      <c r="A358" s="4" t="str">
        <f t="shared" si="6"/>
        <v/>
      </c>
      <c r="B358" s="4" t="str">
        <f>IF('20施設以上'!B337="","",ASC('20施設以上'!B337))</f>
        <v/>
      </c>
      <c r="C358" s="4" t="str">
        <f>IF('20施設以上'!C337="","",ASC('20施設以上'!C337))</f>
        <v/>
      </c>
      <c r="D358" s="4" t="str">
        <f>IF(いんふぉ・EnneSmart利用開始申込書!$B$48="希望しない","",IF('20施設以上'!F337="追加する","1",IF('20施設以上'!F337="追加しない","0","")))</f>
        <v/>
      </c>
      <c r="E358" s="4" t="str">
        <f>IF('20施設以上'!E337="電力量・請求情報","1",IF('20施設以上'!E337="電力量情報のみ","0",""))</f>
        <v/>
      </c>
      <c r="F358" s="6"/>
    </row>
    <row r="359" spans="1:6">
      <c r="A359" s="4" t="str">
        <f t="shared" si="6"/>
        <v/>
      </c>
      <c r="B359" s="4" t="str">
        <f>IF('20施設以上'!B338="","",ASC('20施設以上'!B338))</f>
        <v/>
      </c>
      <c r="C359" s="4" t="str">
        <f>IF('20施設以上'!C338="","",ASC('20施設以上'!C338))</f>
        <v/>
      </c>
      <c r="D359" s="4" t="str">
        <f>IF(いんふぉ・EnneSmart利用開始申込書!$B$48="希望しない","",IF('20施設以上'!F338="追加する","1",IF('20施設以上'!F338="追加しない","0","")))</f>
        <v/>
      </c>
      <c r="E359" s="4" t="str">
        <f>IF('20施設以上'!E338="電力量・請求情報","1",IF('20施設以上'!E338="電力量情報のみ","0",""))</f>
        <v/>
      </c>
      <c r="F359" s="6"/>
    </row>
    <row r="360" spans="1:6">
      <c r="A360" s="4" t="str">
        <f t="shared" si="6"/>
        <v/>
      </c>
      <c r="B360" s="4" t="str">
        <f>IF('20施設以上'!B339="","",ASC('20施設以上'!B339))</f>
        <v/>
      </c>
      <c r="C360" s="4" t="str">
        <f>IF('20施設以上'!C339="","",ASC('20施設以上'!C339))</f>
        <v/>
      </c>
      <c r="D360" s="4" t="str">
        <f>IF(いんふぉ・EnneSmart利用開始申込書!$B$48="希望しない","",IF('20施設以上'!F339="追加する","1",IF('20施設以上'!F339="追加しない","0","")))</f>
        <v/>
      </c>
      <c r="E360" s="4" t="str">
        <f>IF('20施設以上'!E339="電力量・請求情報","1",IF('20施設以上'!E339="電力量情報のみ","0",""))</f>
        <v/>
      </c>
      <c r="F360" s="6"/>
    </row>
    <row r="361" spans="1:6">
      <c r="A361" s="4" t="str">
        <f t="shared" si="6"/>
        <v/>
      </c>
      <c r="B361" s="4" t="str">
        <f>IF('20施設以上'!B340="","",ASC('20施設以上'!B340))</f>
        <v/>
      </c>
      <c r="C361" s="4" t="str">
        <f>IF('20施設以上'!C340="","",ASC('20施設以上'!C340))</f>
        <v/>
      </c>
      <c r="D361" s="4" t="str">
        <f>IF(いんふぉ・EnneSmart利用開始申込書!$B$48="希望しない","",IF('20施設以上'!F340="追加する","1",IF('20施設以上'!F340="追加しない","0","")))</f>
        <v/>
      </c>
      <c r="E361" s="4" t="str">
        <f>IF('20施設以上'!E340="電力量・請求情報","1",IF('20施設以上'!E340="電力量情報のみ","0",""))</f>
        <v/>
      </c>
      <c r="F361" s="6"/>
    </row>
    <row r="362" spans="1:6">
      <c r="A362" s="4" t="str">
        <f t="shared" si="6"/>
        <v/>
      </c>
      <c r="B362" s="4" t="str">
        <f>IF('20施設以上'!B341="","",ASC('20施設以上'!B341))</f>
        <v/>
      </c>
      <c r="C362" s="4" t="str">
        <f>IF('20施設以上'!C341="","",ASC('20施設以上'!C341))</f>
        <v/>
      </c>
      <c r="D362" s="4" t="str">
        <f>IF(いんふぉ・EnneSmart利用開始申込書!$B$48="希望しない","",IF('20施設以上'!F341="追加する","1",IF('20施設以上'!F341="追加しない","0","")))</f>
        <v/>
      </c>
      <c r="E362" s="4" t="str">
        <f>IF('20施設以上'!E341="電力量・請求情報","1",IF('20施設以上'!E341="電力量情報のみ","0",""))</f>
        <v/>
      </c>
      <c r="F362" s="6"/>
    </row>
    <row r="363" spans="1:6">
      <c r="A363" s="4" t="str">
        <f t="shared" si="6"/>
        <v/>
      </c>
      <c r="B363" s="4" t="str">
        <f>IF('20施設以上'!B342="","",ASC('20施設以上'!B342))</f>
        <v/>
      </c>
      <c r="C363" s="4" t="str">
        <f>IF('20施設以上'!C342="","",ASC('20施設以上'!C342))</f>
        <v/>
      </c>
      <c r="D363" s="4" t="str">
        <f>IF(いんふぉ・EnneSmart利用開始申込書!$B$48="希望しない","",IF('20施設以上'!F342="追加する","1",IF('20施設以上'!F342="追加しない","0","")))</f>
        <v/>
      </c>
      <c r="E363" s="4" t="str">
        <f>IF('20施設以上'!E342="電力量・請求情報","1",IF('20施設以上'!E342="電力量情報のみ","0",""))</f>
        <v/>
      </c>
      <c r="F363" s="6"/>
    </row>
    <row r="364" spans="1:6">
      <c r="A364" s="4" t="str">
        <f t="shared" si="6"/>
        <v/>
      </c>
      <c r="B364" s="4" t="str">
        <f>IF('20施設以上'!B343="","",ASC('20施設以上'!B343))</f>
        <v/>
      </c>
      <c r="C364" s="4" t="str">
        <f>IF('20施設以上'!C343="","",ASC('20施設以上'!C343))</f>
        <v/>
      </c>
      <c r="D364" s="4" t="str">
        <f>IF(いんふぉ・EnneSmart利用開始申込書!$B$48="希望しない","",IF('20施設以上'!F343="追加する","1",IF('20施設以上'!F343="追加しない","0","")))</f>
        <v/>
      </c>
      <c r="E364" s="4" t="str">
        <f>IF('20施設以上'!E343="電力量・請求情報","1",IF('20施設以上'!E343="電力量情報のみ","0",""))</f>
        <v/>
      </c>
      <c r="F364" s="6"/>
    </row>
    <row r="365" spans="1:6">
      <c r="A365" s="4" t="str">
        <f t="shared" si="6"/>
        <v/>
      </c>
      <c r="B365" s="4" t="str">
        <f>IF('20施設以上'!B344="","",ASC('20施設以上'!B344))</f>
        <v/>
      </c>
      <c r="C365" s="4" t="str">
        <f>IF('20施設以上'!C344="","",ASC('20施設以上'!C344))</f>
        <v/>
      </c>
      <c r="D365" s="4" t="str">
        <f>IF(いんふぉ・EnneSmart利用開始申込書!$B$48="希望しない","",IF('20施設以上'!F344="追加する","1",IF('20施設以上'!F344="追加しない","0","")))</f>
        <v/>
      </c>
      <c r="E365" s="4" t="str">
        <f>IF('20施設以上'!E344="電力量・請求情報","1",IF('20施設以上'!E344="電力量情報のみ","0",""))</f>
        <v/>
      </c>
      <c r="F365" s="6"/>
    </row>
    <row r="366" spans="1:6">
      <c r="A366" s="4" t="str">
        <f t="shared" si="6"/>
        <v/>
      </c>
      <c r="B366" s="4" t="str">
        <f>IF('20施設以上'!B345="","",ASC('20施設以上'!B345))</f>
        <v/>
      </c>
      <c r="C366" s="4" t="str">
        <f>IF('20施設以上'!C345="","",ASC('20施設以上'!C345))</f>
        <v/>
      </c>
      <c r="D366" s="4" t="str">
        <f>IF(いんふぉ・EnneSmart利用開始申込書!$B$48="希望しない","",IF('20施設以上'!F345="追加する","1",IF('20施設以上'!F345="追加しない","0","")))</f>
        <v/>
      </c>
      <c r="E366" s="4" t="str">
        <f>IF('20施設以上'!E345="電力量・請求情報","1",IF('20施設以上'!E345="電力量情報のみ","0",""))</f>
        <v/>
      </c>
      <c r="F366" s="6"/>
    </row>
    <row r="367" spans="1:6">
      <c r="A367" s="4" t="str">
        <f t="shared" si="6"/>
        <v/>
      </c>
      <c r="B367" s="4" t="str">
        <f>IF('20施設以上'!B346="","",ASC('20施設以上'!B346))</f>
        <v/>
      </c>
      <c r="C367" s="4" t="str">
        <f>IF('20施設以上'!C346="","",ASC('20施設以上'!C346))</f>
        <v/>
      </c>
      <c r="D367" s="4" t="str">
        <f>IF(いんふぉ・EnneSmart利用開始申込書!$B$48="希望しない","",IF('20施設以上'!F346="追加する","1",IF('20施設以上'!F346="追加しない","0","")))</f>
        <v/>
      </c>
      <c r="E367" s="4" t="str">
        <f>IF('20施設以上'!E346="電力量・請求情報","1",IF('20施設以上'!E346="電力量情報のみ","0",""))</f>
        <v/>
      </c>
      <c r="F367" s="6"/>
    </row>
    <row r="368" spans="1:6">
      <c r="A368" s="4" t="str">
        <f t="shared" si="6"/>
        <v/>
      </c>
      <c r="B368" s="4" t="str">
        <f>IF('20施設以上'!B347="","",ASC('20施設以上'!B347))</f>
        <v/>
      </c>
      <c r="C368" s="4" t="str">
        <f>IF('20施設以上'!C347="","",ASC('20施設以上'!C347))</f>
        <v/>
      </c>
      <c r="D368" s="4" t="str">
        <f>IF(いんふぉ・EnneSmart利用開始申込書!$B$48="希望しない","",IF('20施設以上'!F347="追加する","1",IF('20施設以上'!F347="追加しない","0","")))</f>
        <v/>
      </c>
      <c r="E368" s="4" t="str">
        <f>IF('20施設以上'!E347="電力量・請求情報","1",IF('20施設以上'!E347="電力量情報のみ","0",""))</f>
        <v/>
      </c>
      <c r="F368" s="6"/>
    </row>
    <row r="369" spans="1:6">
      <c r="A369" s="4" t="str">
        <f t="shared" si="6"/>
        <v/>
      </c>
      <c r="B369" s="4" t="str">
        <f>IF('20施設以上'!B348="","",ASC('20施設以上'!B348))</f>
        <v/>
      </c>
      <c r="C369" s="4" t="str">
        <f>IF('20施設以上'!C348="","",ASC('20施設以上'!C348))</f>
        <v/>
      </c>
      <c r="D369" s="4" t="str">
        <f>IF(いんふぉ・EnneSmart利用開始申込書!$B$48="希望しない","",IF('20施設以上'!F348="追加する","1",IF('20施設以上'!F348="追加しない","0","")))</f>
        <v/>
      </c>
      <c r="E369" s="4" t="str">
        <f>IF('20施設以上'!E348="電力量・請求情報","1",IF('20施設以上'!E348="電力量情報のみ","0",""))</f>
        <v/>
      </c>
      <c r="F369" s="6"/>
    </row>
    <row r="370" spans="1:6">
      <c r="A370" s="4" t="str">
        <f t="shared" si="6"/>
        <v/>
      </c>
      <c r="B370" s="4" t="str">
        <f>IF('20施設以上'!B349="","",ASC('20施設以上'!B349))</f>
        <v/>
      </c>
      <c r="C370" s="4" t="str">
        <f>IF('20施設以上'!C349="","",ASC('20施設以上'!C349))</f>
        <v/>
      </c>
      <c r="D370" s="4" t="str">
        <f>IF(いんふぉ・EnneSmart利用開始申込書!$B$48="希望しない","",IF('20施設以上'!F349="追加する","1",IF('20施設以上'!F349="追加しない","0","")))</f>
        <v/>
      </c>
      <c r="E370" s="4" t="str">
        <f>IF('20施設以上'!E349="電力量・請求情報","1",IF('20施設以上'!E349="電力量情報のみ","0",""))</f>
        <v/>
      </c>
      <c r="F370" s="6"/>
    </row>
    <row r="371" spans="1:6">
      <c r="A371" s="4" t="str">
        <f t="shared" si="6"/>
        <v/>
      </c>
      <c r="B371" s="4" t="str">
        <f>IF('20施設以上'!B350="","",ASC('20施設以上'!B350))</f>
        <v/>
      </c>
      <c r="C371" s="4" t="str">
        <f>IF('20施設以上'!C350="","",ASC('20施設以上'!C350))</f>
        <v/>
      </c>
      <c r="D371" s="4" t="str">
        <f>IF(いんふぉ・EnneSmart利用開始申込書!$B$48="希望しない","",IF('20施設以上'!F350="追加する","1",IF('20施設以上'!F350="追加しない","0","")))</f>
        <v/>
      </c>
      <c r="E371" s="4" t="str">
        <f>IF('20施設以上'!E350="電力量・請求情報","1",IF('20施設以上'!E350="電力量情報のみ","0",""))</f>
        <v/>
      </c>
      <c r="F371" s="6"/>
    </row>
    <row r="372" spans="1:6">
      <c r="A372" s="4" t="str">
        <f t="shared" si="6"/>
        <v/>
      </c>
      <c r="B372" s="4" t="str">
        <f>IF('20施設以上'!B351="","",ASC('20施設以上'!B351))</f>
        <v/>
      </c>
      <c r="C372" s="4" t="str">
        <f>IF('20施設以上'!C351="","",ASC('20施設以上'!C351))</f>
        <v/>
      </c>
      <c r="D372" s="4" t="str">
        <f>IF(いんふぉ・EnneSmart利用開始申込書!$B$48="希望しない","",IF('20施設以上'!F351="追加する","1",IF('20施設以上'!F351="追加しない","0","")))</f>
        <v/>
      </c>
      <c r="E372" s="4" t="str">
        <f>IF('20施設以上'!E351="電力量・請求情報","1",IF('20施設以上'!E351="電力量情報のみ","0",""))</f>
        <v/>
      </c>
      <c r="F372" s="6"/>
    </row>
    <row r="373" spans="1:6">
      <c r="A373" s="4" t="str">
        <f t="shared" si="6"/>
        <v/>
      </c>
      <c r="B373" s="4" t="str">
        <f>IF('20施設以上'!B352="","",ASC('20施設以上'!B352))</f>
        <v/>
      </c>
      <c r="C373" s="4" t="str">
        <f>IF('20施設以上'!C352="","",ASC('20施設以上'!C352))</f>
        <v/>
      </c>
      <c r="D373" s="4" t="str">
        <f>IF(いんふぉ・EnneSmart利用開始申込書!$B$48="希望しない","",IF('20施設以上'!F352="追加する","1",IF('20施設以上'!F352="追加しない","0","")))</f>
        <v/>
      </c>
      <c r="E373" s="4" t="str">
        <f>IF('20施設以上'!E352="電力量・請求情報","1",IF('20施設以上'!E352="電力量情報のみ","0",""))</f>
        <v/>
      </c>
      <c r="F373" s="6"/>
    </row>
    <row r="374" spans="1:6">
      <c r="A374" s="4" t="str">
        <f t="shared" si="6"/>
        <v/>
      </c>
      <c r="B374" s="4" t="str">
        <f>IF('20施設以上'!B353="","",ASC('20施設以上'!B353))</f>
        <v/>
      </c>
      <c r="C374" s="4" t="str">
        <f>IF('20施設以上'!C353="","",ASC('20施設以上'!C353))</f>
        <v/>
      </c>
      <c r="D374" s="4" t="str">
        <f>IF(いんふぉ・EnneSmart利用開始申込書!$B$48="希望しない","",IF('20施設以上'!F353="追加する","1",IF('20施設以上'!F353="追加しない","0","")))</f>
        <v/>
      </c>
      <c r="E374" s="4" t="str">
        <f>IF('20施設以上'!E353="電力量・請求情報","1",IF('20施設以上'!E353="電力量情報のみ","0",""))</f>
        <v/>
      </c>
      <c r="F374" s="6"/>
    </row>
    <row r="375" spans="1:6">
      <c r="A375" s="4" t="str">
        <f t="shared" si="6"/>
        <v/>
      </c>
      <c r="B375" s="4" t="str">
        <f>IF('20施設以上'!B354="","",ASC('20施設以上'!B354))</f>
        <v/>
      </c>
      <c r="C375" s="4" t="str">
        <f>IF('20施設以上'!C354="","",ASC('20施設以上'!C354))</f>
        <v/>
      </c>
      <c r="D375" s="4" t="str">
        <f>IF(いんふぉ・EnneSmart利用開始申込書!$B$48="希望しない","",IF('20施設以上'!F354="追加する","1",IF('20施設以上'!F354="追加しない","0","")))</f>
        <v/>
      </c>
      <c r="E375" s="4" t="str">
        <f>IF('20施設以上'!E354="電力量・請求情報","1",IF('20施設以上'!E354="電力量情報のみ","0",""))</f>
        <v/>
      </c>
      <c r="F375" s="6"/>
    </row>
    <row r="376" spans="1:6">
      <c r="A376" s="4" t="str">
        <f t="shared" si="6"/>
        <v/>
      </c>
      <c r="B376" s="4" t="str">
        <f>IF('20施設以上'!B355="","",ASC('20施設以上'!B355))</f>
        <v/>
      </c>
      <c r="C376" s="4" t="str">
        <f>IF('20施設以上'!C355="","",ASC('20施設以上'!C355))</f>
        <v/>
      </c>
      <c r="D376" s="4" t="str">
        <f>IF(いんふぉ・EnneSmart利用開始申込書!$B$48="希望しない","",IF('20施設以上'!F355="追加する","1",IF('20施設以上'!F355="追加しない","0","")))</f>
        <v/>
      </c>
      <c r="E376" s="4" t="str">
        <f>IF('20施設以上'!E355="電力量・請求情報","1",IF('20施設以上'!E355="電力量情報のみ","0",""))</f>
        <v/>
      </c>
      <c r="F376" s="6"/>
    </row>
    <row r="377" spans="1:6">
      <c r="A377" s="4" t="str">
        <f t="shared" si="6"/>
        <v/>
      </c>
      <c r="B377" s="4" t="str">
        <f>IF('20施設以上'!B356="","",ASC('20施設以上'!B356))</f>
        <v/>
      </c>
      <c r="C377" s="4" t="str">
        <f>IF('20施設以上'!C356="","",ASC('20施設以上'!C356))</f>
        <v/>
      </c>
      <c r="D377" s="4" t="str">
        <f>IF(いんふぉ・EnneSmart利用開始申込書!$B$48="希望しない","",IF('20施設以上'!F356="追加する","1",IF('20施設以上'!F356="追加しない","0","")))</f>
        <v/>
      </c>
      <c r="E377" s="4" t="str">
        <f>IF('20施設以上'!E356="電力量・請求情報","1",IF('20施設以上'!E356="電力量情報のみ","0",""))</f>
        <v/>
      </c>
      <c r="F377" s="6"/>
    </row>
    <row r="378" spans="1:6">
      <c r="A378" s="4" t="str">
        <f t="shared" si="6"/>
        <v/>
      </c>
      <c r="B378" s="4" t="str">
        <f>IF('20施設以上'!B357="","",ASC('20施設以上'!B357))</f>
        <v/>
      </c>
      <c r="C378" s="4" t="str">
        <f>IF('20施設以上'!C357="","",ASC('20施設以上'!C357))</f>
        <v/>
      </c>
      <c r="D378" s="4" t="str">
        <f>IF(いんふぉ・EnneSmart利用開始申込書!$B$48="希望しない","",IF('20施設以上'!F357="追加する","1",IF('20施設以上'!F357="追加しない","0","")))</f>
        <v/>
      </c>
      <c r="E378" s="4" t="str">
        <f>IF('20施設以上'!E357="電力量・請求情報","1",IF('20施設以上'!E357="電力量情報のみ","0",""))</f>
        <v/>
      </c>
      <c r="F378" s="6"/>
    </row>
    <row r="379" spans="1:6">
      <c r="A379" s="4" t="str">
        <f t="shared" si="6"/>
        <v/>
      </c>
      <c r="B379" s="4" t="str">
        <f>IF('20施設以上'!B358="","",ASC('20施設以上'!B358))</f>
        <v/>
      </c>
      <c r="C379" s="4" t="str">
        <f>IF('20施設以上'!C358="","",ASC('20施設以上'!C358))</f>
        <v/>
      </c>
      <c r="D379" s="4" t="str">
        <f>IF(いんふぉ・EnneSmart利用開始申込書!$B$48="希望しない","",IF('20施設以上'!F358="追加する","1",IF('20施設以上'!F358="追加しない","0","")))</f>
        <v/>
      </c>
      <c r="E379" s="4" t="str">
        <f>IF('20施設以上'!E358="電力量・請求情報","1",IF('20施設以上'!E358="電力量情報のみ","0",""))</f>
        <v/>
      </c>
      <c r="F379" s="6"/>
    </row>
    <row r="380" spans="1:6">
      <c r="A380" s="4" t="str">
        <f t="shared" si="6"/>
        <v/>
      </c>
      <c r="B380" s="4" t="str">
        <f>IF('20施設以上'!B359="","",ASC('20施設以上'!B359))</f>
        <v/>
      </c>
      <c r="C380" s="4" t="str">
        <f>IF('20施設以上'!C359="","",ASC('20施設以上'!C359))</f>
        <v/>
      </c>
      <c r="D380" s="4" t="str">
        <f>IF(いんふぉ・EnneSmart利用開始申込書!$B$48="希望しない","",IF('20施設以上'!F359="追加する","1",IF('20施設以上'!F359="追加しない","0","")))</f>
        <v/>
      </c>
      <c r="E380" s="4" t="str">
        <f>IF('20施設以上'!E359="電力量・請求情報","1",IF('20施設以上'!E359="電力量情報のみ","0",""))</f>
        <v/>
      </c>
      <c r="F380" s="6"/>
    </row>
    <row r="381" spans="1:6">
      <c r="A381" s="4" t="str">
        <f t="shared" si="6"/>
        <v/>
      </c>
      <c r="B381" s="4" t="str">
        <f>IF('20施設以上'!B360="","",ASC('20施設以上'!B360))</f>
        <v/>
      </c>
      <c r="C381" s="4" t="str">
        <f>IF('20施設以上'!C360="","",ASC('20施設以上'!C360))</f>
        <v/>
      </c>
      <c r="D381" s="4" t="str">
        <f>IF(いんふぉ・EnneSmart利用開始申込書!$B$48="希望しない","",IF('20施設以上'!F360="追加する","1",IF('20施設以上'!F360="追加しない","0","")))</f>
        <v/>
      </c>
      <c r="E381" s="4" t="str">
        <f>IF('20施設以上'!E360="電力量・請求情報","1",IF('20施設以上'!E360="電力量情報のみ","0",""))</f>
        <v/>
      </c>
      <c r="F381" s="6"/>
    </row>
    <row r="382" spans="1:6">
      <c r="A382" s="4" t="str">
        <f t="shared" si="6"/>
        <v/>
      </c>
      <c r="B382" s="4" t="str">
        <f>IF('20施設以上'!B361="","",ASC('20施設以上'!B361))</f>
        <v/>
      </c>
      <c r="C382" s="4" t="str">
        <f>IF('20施設以上'!C361="","",ASC('20施設以上'!C361))</f>
        <v/>
      </c>
      <c r="D382" s="4" t="str">
        <f>IF(いんふぉ・EnneSmart利用開始申込書!$B$48="希望しない","",IF('20施設以上'!F361="追加する","1",IF('20施設以上'!F361="追加しない","0","")))</f>
        <v/>
      </c>
      <c r="E382" s="4" t="str">
        <f>IF('20施設以上'!E361="電力量・請求情報","1",IF('20施設以上'!E361="電力量情報のみ","0",""))</f>
        <v/>
      </c>
      <c r="F382" s="6"/>
    </row>
    <row r="383" spans="1:6">
      <c r="A383" s="4" t="str">
        <f t="shared" si="6"/>
        <v/>
      </c>
      <c r="B383" s="4" t="str">
        <f>IF('20施設以上'!B362="","",ASC('20施設以上'!B362))</f>
        <v/>
      </c>
      <c r="C383" s="4" t="str">
        <f>IF('20施設以上'!C362="","",ASC('20施設以上'!C362))</f>
        <v/>
      </c>
      <c r="D383" s="4" t="str">
        <f>IF(いんふぉ・EnneSmart利用開始申込書!$B$48="希望しない","",IF('20施設以上'!F362="追加する","1",IF('20施設以上'!F362="追加しない","0","")))</f>
        <v/>
      </c>
      <c r="E383" s="4" t="str">
        <f>IF('20施設以上'!E362="電力量・請求情報","1",IF('20施設以上'!E362="電力量情報のみ","0",""))</f>
        <v/>
      </c>
      <c r="F383" s="6"/>
    </row>
    <row r="384" spans="1:6">
      <c r="A384" s="4" t="str">
        <f t="shared" si="6"/>
        <v/>
      </c>
      <c r="B384" s="4" t="str">
        <f>IF('20施設以上'!B363="","",ASC('20施設以上'!B363))</f>
        <v/>
      </c>
      <c r="C384" s="4" t="str">
        <f>IF('20施設以上'!C363="","",ASC('20施設以上'!C363))</f>
        <v/>
      </c>
      <c r="D384" s="4" t="str">
        <f>IF(いんふぉ・EnneSmart利用開始申込書!$B$48="希望しない","",IF('20施設以上'!F363="追加する","1",IF('20施設以上'!F363="追加しない","0","")))</f>
        <v/>
      </c>
      <c r="E384" s="4" t="str">
        <f>IF('20施設以上'!E363="電力量・請求情報","1",IF('20施設以上'!E363="電力量情報のみ","0",""))</f>
        <v/>
      </c>
      <c r="F384" s="6"/>
    </row>
    <row r="385" spans="1:6">
      <c r="A385" s="4" t="str">
        <f t="shared" si="6"/>
        <v/>
      </c>
      <c r="B385" s="4" t="str">
        <f>IF('20施設以上'!B364="","",ASC('20施設以上'!B364))</f>
        <v/>
      </c>
      <c r="C385" s="4" t="str">
        <f>IF('20施設以上'!C364="","",ASC('20施設以上'!C364))</f>
        <v/>
      </c>
      <c r="D385" s="4" t="str">
        <f>IF(いんふぉ・EnneSmart利用開始申込書!$B$48="希望しない","",IF('20施設以上'!F364="追加する","1",IF('20施設以上'!F364="追加しない","0","")))</f>
        <v/>
      </c>
      <c r="E385" s="4" t="str">
        <f>IF('20施設以上'!E364="電力量・請求情報","1",IF('20施設以上'!E364="電力量情報のみ","0",""))</f>
        <v/>
      </c>
      <c r="F385" s="6"/>
    </row>
    <row r="386" spans="1:6">
      <c r="A386" s="4" t="str">
        <f t="shared" si="6"/>
        <v/>
      </c>
      <c r="B386" s="4" t="str">
        <f>IF('20施設以上'!B365="","",ASC('20施設以上'!B365))</f>
        <v/>
      </c>
      <c r="C386" s="4" t="str">
        <f>IF('20施設以上'!C365="","",ASC('20施設以上'!C365))</f>
        <v/>
      </c>
      <c r="D386" s="4" t="str">
        <f>IF(いんふぉ・EnneSmart利用開始申込書!$B$48="希望しない","",IF('20施設以上'!F365="追加する","1",IF('20施設以上'!F365="追加しない","0","")))</f>
        <v/>
      </c>
      <c r="E386" s="4" t="str">
        <f>IF('20施設以上'!E365="電力量・請求情報","1",IF('20施設以上'!E365="電力量情報のみ","0",""))</f>
        <v/>
      </c>
      <c r="F386" s="6"/>
    </row>
    <row r="387" spans="1:6">
      <c r="A387" s="4" t="str">
        <f t="shared" si="6"/>
        <v/>
      </c>
      <c r="B387" s="4" t="str">
        <f>IF('20施設以上'!B366="","",ASC('20施設以上'!B366))</f>
        <v/>
      </c>
      <c r="C387" s="4" t="str">
        <f>IF('20施設以上'!C366="","",ASC('20施設以上'!C366))</f>
        <v/>
      </c>
      <c r="D387" s="4" t="str">
        <f>IF(いんふぉ・EnneSmart利用開始申込書!$B$48="希望しない","",IF('20施設以上'!F366="追加する","1",IF('20施設以上'!F366="追加しない","0","")))</f>
        <v/>
      </c>
      <c r="E387" s="4" t="str">
        <f>IF('20施設以上'!E366="電力量・請求情報","1",IF('20施設以上'!E366="電力量情報のみ","0",""))</f>
        <v/>
      </c>
      <c r="F387" s="6"/>
    </row>
    <row r="388" spans="1:6">
      <c r="A388" s="4" t="str">
        <f t="shared" si="6"/>
        <v/>
      </c>
      <c r="B388" s="4" t="str">
        <f>IF('20施設以上'!B367="","",ASC('20施設以上'!B367))</f>
        <v/>
      </c>
      <c r="C388" s="4" t="str">
        <f>IF('20施設以上'!C367="","",ASC('20施設以上'!C367))</f>
        <v/>
      </c>
      <c r="D388" s="4" t="str">
        <f>IF(いんふぉ・EnneSmart利用開始申込書!$B$48="希望しない","",IF('20施設以上'!F367="追加する","1",IF('20施設以上'!F367="追加しない","0","")))</f>
        <v/>
      </c>
      <c r="E388" s="4" t="str">
        <f>IF('20施設以上'!E367="電力量・請求情報","1",IF('20施設以上'!E367="電力量情報のみ","0",""))</f>
        <v/>
      </c>
      <c r="F388" s="6"/>
    </row>
    <row r="389" spans="1:6">
      <c r="A389" s="4" t="str">
        <f t="shared" si="6"/>
        <v/>
      </c>
      <c r="B389" s="4" t="str">
        <f>IF('20施設以上'!B368="","",ASC('20施設以上'!B368))</f>
        <v/>
      </c>
      <c r="C389" s="4" t="str">
        <f>IF('20施設以上'!C368="","",ASC('20施設以上'!C368))</f>
        <v/>
      </c>
      <c r="D389" s="4" t="str">
        <f>IF(いんふぉ・EnneSmart利用開始申込書!$B$48="希望しない","",IF('20施設以上'!F368="追加する","1",IF('20施設以上'!F368="追加しない","0","")))</f>
        <v/>
      </c>
      <c r="E389" s="4" t="str">
        <f>IF('20施設以上'!E368="電力量・請求情報","1",IF('20施設以上'!E368="電力量情報のみ","0",""))</f>
        <v/>
      </c>
      <c r="F389" s="6"/>
    </row>
    <row r="390" spans="1:6">
      <c r="A390" s="4" t="str">
        <f t="shared" si="6"/>
        <v/>
      </c>
      <c r="B390" s="4" t="str">
        <f>IF('20施設以上'!B369="","",ASC('20施設以上'!B369))</f>
        <v/>
      </c>
      <c r="C390" s="4" t="str">
        <f>IF('20施設以上'!C369="","",ASC('20施設以上'!C369))</f>
        <v/>
      </c>
      <c r="D390" s="4" t="str">
        <f>IF(いんふぉ・EnneSmart利用開始申込書!$B$48="希望しない","",IF('20施設以上'!F369="追加する","1",IF('20施設以上'!F369="追加しない","0","")))</f>
        <v/>
      </c>
      <c r="E390" s="4" t="str">
        <f>IF('20施設以上'!E369="電力量・請求情報","1",IF('20施設以上'!E369="電力量情報のみ","0",""))</f>
        <v/>
      </c>
      <c r="F390" s="6"/>
    </row>
    <row r="391" spans="1:6">
      <c r="A391" s="4" t="str">
        <f t="shared" si="6"/>
        <v/>
      </c>
      <c r="B391" s="4" t="str">
        <f>IF('20施設以上'!B370="","",ASC('20施設以上'!B370))</f>
        <v/>
      </c>
      <c r="C391" s="4" t="str">
        <f>IF('20施設以上'!C370="","",ASC('20施設以上'!C370))</f>
        <v/>
      </c>
      <c r="D391" s="4" t="str">
        <f>IF(いんふぉ・EnneSmart利用開始申込書!$B$48="希望しない","",IF('20施設以上'!F370="追加する","1",IF('20施設以上'!F370="追加しない","0","")))</f>
        <v/>
      </c>
      <c r="E391" s="4" t="str">
        <f>IF('20施設以上'!E370="電力量・請求情報","1",IF('20施設以上'!E370="電力量情報のみ","0",""))</f>
        <v/>
      </c>
      <c r="F391" s="6"/>
    </row>
    <row r="392" spans="1:6">
      <c r="A392" s="4" t="str">
        <f t="shared" si="6"/>
        <v/>
      </c>
      <c r="B392" s="4" t="str">
        <f>IF('20施設以上'!B371="","",ASC('20施設以上'!B371))</f>
        <v/>
      </c>
      <c r="C392" s="4" t="str">
        <f>IF('20施設以上'!C371="","",ASC('20施設以上'!C371))</f>
        <v/>
      </c>
      <c r="D392" s="4" t="str">
        <f>IF(いんふぉ・EnneSmart利用開始申込書!$B$48="希望しない","",IF('20施設以上'!F371="追加する","1",IF('20施設以上'!F371="追加しない","0","")))</f>
        <v/>
      </c>
      <c r="E392" s="4" t="str">
        <f>IF('20施設以上'!E371="電力量・請求情報","1",IF('20施設以上'!E371="電力量情報のみ","0",""))</f>
        <v/>
      </c>
      <c r="F392" s="6"/>
    </row>
    <row r="393" spans="1:6">
      <c r="A393" s="4" t="str">
        <f t="shared" si="6"/>
        <v/>
      </c>
      <c r="B393" s="4" t="str">
        <f>IF('20施設以上'!B372="","",ASC('20施設以上'!B372))</f>
        <v/>
      </c>
      <c r="C393" s="4" t="str">
        <f>IF('20施設以上'!C372="","",ASC('20施設以上'!C372))</f>
        <v/>
      </c>
      <c r="D393" s="4" t="str">
        <f>IF(いんふぉ・EnneSmart利用開始申込書!$B$48="希望しない","",IF('20施設以上'!F372="追加する","1",IF('20施設以上'!F372="追加しない","0","")))</f>
        <v/>
      </c>
      <c r="E393" s="4" t="str">
        <f>IF('20施設以上'!E372="電力量・請求情報","1",IF('20施設以上'!E372="電力量情報のみ","0",""))</f>
        <v/>
      </c>
      <c r="F393" s="6"/>
    </row>
    <row r="394" spans="1:6">
      <c r="A394" s="4" t="str">
        <f t="shared" si="6"/>
        <v/>
      </c>
      <c r="B394" s="4" t="str">
        <f>IF('20施設以上'!B373="","",ASC('20施設以上'!B373))</f>
        <v/>
      </c>
      <c r="C394" s="4" t="str">
        <f>IF('20施設以上'!C373="","",ASC('20施設以上'!C373))</f>
        <v/>
      </c>
      <c r="D394" s="4" t="str">
        <f>IF(いんふぉ・EnneSmart利用開始申込書!$B$48="希望しない","",IF('20施設以上'!F373="追加する","1",IF('20施設以上'!F373="追加しない","0","")))</f>
        <v/>
      </c>
      <c r="E394" s="4" t="str">
        <f>IF('20施設以上'!E373="電力量・請求情報","1",IF('20施設以上'!E373="電力量情報のみ","0",""))</f>
        <v/>
      </c>
      <c r="F394" s="6"/>
    </row>
    <row r="395" spans="1:6">
      <c r="A395" s="4" t="str">
        <f t="shared" si="6"/>
        <v/>
      </c>
      <c r="B395" s="4" t="str">
        <f>IF('20施設以上'!B374="","",ASC('20施設以上'!B374))</f>
        <v/>
      </c>
      <c r="C395" s="4" t="str">
        <f>IF('20施設以上'!C374="","",ASC('20施設以上'!C374))</f>
        <v/>
      </c>
      <c r="D395" s="4" t="str">
        <f>IF(いんふぉ・EnneSmart利用開始申込書!$B$48="希望しない","",IF('20施設以上'!F374="追加する","1",IF('20施設以上'!F374="追加しない","0","")))</f>
        <v/>
      </c>
      <c r="E395" s="4" t="str">
        <f>IF('20施設以上'!E374="電力量・請求情報","1",IF('20施設以上'!E374="電力量情報のみ","0",""))</f>
        <v/>
      </c>
      <c r="F395" s="6"/>
    </row>
    <row r="396" spans="1:6">
      <c r="A396" s="4" t="str">
        <f t="shared" si="6"/>
        <v/>
      </c>
      <c r="B396" s="4" t="str">
        <f>IF('20施設以上'!B375="","",ASC('20施設以上'!B375))</f>
        <v/>
      </c>
      <c r="C396" s="4" t="str">
        <f>IF('20施設以上'!C375="","",ASC('20施設以上'!C375))</f>
        <v/>
      </c>
      <c r="D396" s="4" t="str">
        <f>IF(いんふぉ・EnneSmart利用開始申込書!$B$48="希望しない","",IF('20施設以上'!F375="追加する","1",IF('20施設以上'!F375="追加しない","0","")))</f>
        <v/>
      </c>
      <c r="E396" s="4" t="str">
        <f>IF('20施設以上'!E375="電力量・請求情報","1",IF('20施設以上'!E375="電力量情報のみ","0",""))</f>
        <v/>
      </c>
      <c r="F396" s="6"/>
    </row>
    <row r="397" spans="1:6">
      <c r="A397" s="4" t="str">
        <f t="shared" si="6"/>
        <v/>
      </c>
      <c r="B397" s="4" t="str">
        <f>IF('20施設以上'!B376="","",ASC('20施設以上'!B376))</f>
        <v/>
      </c>
      <c r="C397" s="4" t="str">
        <f>IF('20施設以上'!C376="","",ASC('20施設以上'!C376))</f>
        <v/>
      </c>
      <c r="D397" s="4" t="str">
        <f>IF(いんふぉ・EnneSmart利用開始申込書!$B$48="希望しない","",IF('20施設以上'!F376="追加する","1",IF('20施設以上'!F376="追加しない","0","")))</f>
        <v/>
      </c>
      <c r="E397" s="4" t="str">
        <f>IF('20施設以上'!E376="電力量・請求情報","1",IF('20施設以上'!E376="電力量情報のみ","0",""))</f>
        <v/>
      </c>
      <c r="F397" s="6"/>
    </row>
    <row r="398" spans="1:6">
      <c r="A398" s="4" t="str">
        <f t="shared" si="6"/>
        <v/>
      </c>
      <c r="B398" s="4" t="str">
        <f>IF('20施設以上'!B377="","",ASC('20施設以上'!B377))</f>
        <v/>
      </c>
      <c r="C398" s="4" t="str">
        <f>IF('20施設以上'!C377="","",ASC('20施設以上'!C377))</f>
        <v/>
      </c>
      <c r="D398" s="4" t="str">
        <f>IF(いんふぉ・EnneSmart利用開始申込書!$B$48="希望しない","",IF('20施設以上'!F377="追加する","1",IF('20施設以上'!F377="追加しない","0","")))</f>
        <v/>
      </c>
      <c r="E398" s="4" t="str">
        <f>IF('20施設以上'!E377="電力量・請求情報","1",IF('20施設以上'!E377="電力量情報のみ","0",""))</f>
        <v/>
      </c>
      <c r="F398" s="6"/>
    </row>
    <row r="399" spans="1:6">
      <c r="A399" s="4" t="str">
        <f t="shared" si="6"/>
        <v/>
      </c>
      <c r="B399" s="4" t="str">
        <f>IF('20施設以上'!B378="","",ASC('20施設以上'!B378))</f>
        <v/>
      </c>
      <c r="C399" s="4" t="str">
        <f>IF('20施設以上'!C378="","",ASC('20施設以上'!C378))</f>
        <v/>
      </c>
      <c r="D399" s="4" t="str">
        <f>IF(いんふぉ・EnneSmart利用開始申込書!$B$48="希望しない","",IF('20施設以上'!F378="追加する","1",IF('20施設以上'!F378="追加しない","0","")))</f>
        <v/>
      </c>
      <c r="E399" s="4" t="str">
        <f>IF('20施設以上'!E378="電力量・請求情報","1",IF('20施設以上'!E378="電力量情報のみ","0",""))</f>
        <v/>
      </c>
      <c r="F399" s="6"/>
    </row>
    <row r="400" spans="1:6">
      <c r="A400" s="4" t="str">
        <f t="shared" si="6"/>
        <v/>
      </c>
      <c r="B400" s="4" t="str">
        <f>IF('20施設以上'!B379="","",ASC('20施設以上'!B379))</f>
        <v/>
      </c>
      <c r="C400" s="4" t="str">
        <f>IF('20施設以上'!C379="","",ASC('20施設以上'!C379))</f>
        <v/>
      </c>
      <c r="D400" s="4" t="str">
        <f>IF(いんふぉ・EnneSmart利用開始申込書!$B$48="希望しない","",IF('20施設以上'!F379="追加する","1",IF('20施設以上'!F379="追加しない","0","")))</f>
        <v/>
      </c>
      <c r="E400" s="4" t="str">
        <f>IF('20施設以上'!E379="電力量・請求情報","1",IF('20施設以上'!E379="電力量情報のみ","0",""))</f>
        <v/>
      </c>
      <c r="F400" s="6"/>
    </row>
    <row r="401" spans="1:6">
      <c r="A401" s="4" t="str">
        <f t="shared" si="6"/>
        <v/>
      </c>
      <c r="B401" s="4" t="str">
        <f>IF('20施設以上'!B380="","",ASC('20施設以上'!B380))</f>
        <v/>
      </c>
      <c r="C401" s="4" t="str">
        <f>IF('20施設以上'!C380="","",ASC('20施設以上'!C380))</f>
        <v/>
      </c>
      <c r="D401" s="4" t="str">
        <f>IF(いんふぉ・EnneSmart利用開始申込書!$B$48="希望しない","",IF('20施設以上'!F380="追加する","1",IF('20施設以上'!F380="追加しない","0","")))</f>
        <v/>
      </c>
      <c r="E401" s="4" t="str">
        <f>IF('20施設以上'!E380="電力量・請求情報","1",IF('20施設以上'!E380="電力量情報のみ","0",""))</f>
        <v/>
      </c>
      <c r="F401" s="6"/>
    </row>
    <row r="402" spans="1:6">
      <c r="A402" s="4" t="str">
        <f t="shared" si="6"/>
        <v/>
      </c>
      <c r="B402" s="4" t="str">
        <f>IF('20施設以上'!B381="","",ASC('20施設以上'!B381))</f>
        <v/>
      </c>
      <c r="C402" s="4" t="str">
        <f>IF('20施設以上'!C381="","",ASC('20施設以上'!C381))</f>
        <v/>
      </c>
      <c r="D402" s="4" t="str">
        <f>IF(いんふぉ・EnneSmart利用開始申込書!$B$48="希望しない","",IF('20施設以上'!F381="追加する","1",IF('20施設以上'!F381="追加しない","0","")))</f>
        <v/>
      </c>
      <c r="E402" s="4" t="str">
        <f>IF('20施設以上'!E381="電力量・請求情報","1",IF('20施設以上'!E381="電力量情報のみ","0",""))</f>
        <v/>
      </c>
      <c r="F402" s="6"/>
    </row>
    <row r="403" spans="1:6">
      <c r="A403" s="4" t="str">
        <f t="shared" si="6"/>
        <v/>
      </c>
      <c r="B403" s="4" t="str">
        <f>IF('20施設以上'!B382="","",ASC('20施設以上'!B382))</f>
        <v/>
      </c>
      <c r="C403" s="4" t="str">
        <f>IF('20施設以上'!C382="","",ASC('20施設以上'!C382))</f>
        <v/>
      </c>
      <c r="D403" s="4" t="str">
        <f>IF(いんふぉ・EnneSmart利用開始申込書!$B$48="希望しない","",IF('20施設以上'!F382="追加する","1",IF('20施設以上'!F382="追加しない","0","")))</f>
        <v/>
      </c>
      <c r="E403" s="4" t="str">
        <f>IF('20施設以上'!E382="電力量・請求情報","1",IF('20施設以上'!E382="電力量情報のみ","0",""))</f>
        <v/>
      </c>
      <c r="F403" s="6"/>
    </row>
    <row r="404" spans="1:6">
      <c r="A404" s="4" t="str">
        <f t="shared" si="6"/>
        <v/>
      </c>
      <c r="B404" s="4" t="str">
        <f>IF('20施設以上'!B383="","",ASC('20施設以上'!B383))</f>
        <v/>
      </c>
      <c r="C404" s="4" t="str">
        <f>IF('20施設以上'!C383="","",ASC('20施設以上'!C383))</f>
        <v/>
      </c>
      <c r="D404" s="4" t="str">
        <f>IF(いんふぉ・EnneSmart利用開始申込書!$B$48="希望しない","",IF('20施設以上'!F383="追加する","1",IF('20施設以上'!F383="追加しない","0","")))</f>
        <v/>
      </c>
      <c r="E404" s="4" t="str">
        <f>IF('20施設以上'!E383="電力量・請求情報","1",IF('20施設以上'!E383="電力量情報のみ","0",""))</f>
        <v/>
      </c>
      <c r="F404" s="6"/>
    </row>
    <row r="405" spans="1:6">
      <c r="A405" s="4" t="str">
        <f t="shared" si="6"/>
        <v/>
      </c>
      <c r="B405" s="4" t="str">
        <f>IF('20施設以上'!B384="","",ASC('20施設以上'!B384))</f>
        <v/>
      </c>
      <c r="C405" s="4" t="str">
        <f>IF('20施設以上'!C384="","",ASC('20施設以上'!C384))</f>
        <v/>
      </c>
      <c r="D405" s="4" t="str">
        <f>IF(いんふぉ・EnneSmart利用開始申込書!$B$48="希望しない","",IF('20施設以上'!F384="追加する","1",IF('20施設以上'!F384="追加しない","0","")))</f>
        <v/>
      </c>
      <c r="E405" s="4" t="str">
        <f>IF('20施設以上'!E384="電力量・請求情報","1",IF('20施設以上'!E384="電力量情報のみ","0",""))</f>
        <v/>
      </c>
      <c r="F405" s="6"/>
    </row>
    <row r="406" spans="1:6">
      <c r="A406" s="4" t="str">
        <f t="shared" si="6"/>
        <v/>
      </c>
      <c r="B406" s="4" t="str">
        <f>IF('20施設以上'!B385="","",ASC('20施設以上'!B385))</f>
        <v/>
      </c>
      <c r="C406" s="4" t="str">
        <f>IF('20施設以上'!C385="","",ASC('20施設以上'!C385))</f>
        <v/>
      </c>
      <c r="D406" s="4" t="str">
        <f>IF(いんふぉ・EnneSmart利用開始申込書!$B$48="希望しない","",IF('20施設以上'!F385="追加する","1",IF('20施設以上'!F385="追加しない","0","")))</f>
        <v/>
      </c>
      <c r="E406" s="4" t="str">
        <f>IF('20施設以上'!E385="電力量・請求情報","1",IF('20施設以上'!E385="電力量情報のみ","0",""))</f>
        <v/>
      </c>
      <c r="F406" s="6"/>
    </row>
    <row r="407" spans="1:6">
      <c r="A407" s="4" t="str">
        <f t="shared" si="6"/>
        <v/>
      </c>
      <c r="B407" s="4" t="str">
        <f>IF('20施設以上'!B386="","",ASC('20施設以上'!B386))</f>
        <v/>
      </c>
      <c r="C407" s="4" t="str">
        <f>IF('20施設以上'!C386="","",ASC('20施設以上'!C386))</f>
        <v/>
      </c>
      <c r="D407" s="4" t="str">
        <f>IF(いんふぉ・EnneSmart利用開始申込書!$B$48="希望しない","",IF('20施設以上'!F386="追加する","1",IF('20施設以上'!F386="追加しない","0","")))</f>
        <v/>
      </c>
      <c r="E407" s="4" t="str">
        <f>IF('20施設以上'!E386="電力量・請求情報","1",IF('20施設以上'!E386="電力量情報のみ","0",""))</f>
        <v/>
      </c>
      <c r="F407" s="6"/>
    </row>
    <row r="408" spans="1:6">
      <c r="A408" s="4" t="str">
        <f t="shared" si="6"/>
        <v/>
      </c>
      <c r="B408" s="4" t="str">
        <f>IF('20施設以上'!B387="","",ASC('20施設以上'!B387))</f>
        <v/>
      </c>
      <c r="C408" s="4" t="str">
        <f>IF('20施設以上'!C387="","",ASC('20施設以上'!C387))</f>
        <v/>
      </c>
      <c r="D408" s="4" t="str">
        <f>IF(いんふぉ・EnneSmart利用開始申込書!$B$48="希望しない","",IF('20施設以上'!F387="追加する","1",IF('20施設以上'!F387="追加しない","0","")))</f>
        <v/>
      </c>
      <c r="E408" s="4" t="str">
        <f>IF('20施設以上'!E387="電力量・請求情報","1",IF('20施設以上'!E387="電力量情報のみ","0",""))</f>
        <v/>
      </c>
      <c r="F408" s="6"/>
    </row>
    <row r="409" spans="1:6">
      <c r="A409" s="4" t="str">
        <f t="shared" si="6"/>
        <v/>
      </c>
      <c r="B409" s="4" t="str">
        <f>IF('20施設以上'!B388="","",ASC('20施設以上'!B388))</f>
        <v/>
      </c>
      <c r="C409" s="4" t="str">
        <f>IF('20施設以上'!C388="","",ASC('20施設以上'!C388))</f>
        <v/>
      </c>
      <c r="D409" s="4" t="str">
        <f>IF(いんふぉ・EnneSmart利用開始申込書!$B$48="希望しない","",IF('20施設以上'!F388="追加する","1",IF('20施設以上'!F388="追加しない","0","")))</f>
        <v/>
      </c>
      <c r="E409" s="4" t="str">
        <f>IF('20施設以上'!E388="電力量・請求情報","1",IF('20施設以上'!E388="電力量情報のみ","0",""))</f>
        <v/>
      </c>
      <c r="F409" s="6"/>
    </row>
    <row r="410" spans="1:6">
      <c r="A410" s="4" t="str">
        <f t="shared" ref="A410:A473" si="7">IF(LEN(B410&amp;C410)=0,"",A409+1)</f>
        <v/>
      </c>
      <c r="B410" s="4" t="str">
        <f>IF('20施設以上'!B389="","",ASC('20施設以上'!B389))</f>
        <v/>
      </c>
      <c r="C410" s="4" t="str">
        <f>IF('20施設以上'!C389="","",ASC('20施設以上'!C389))</f>
        <v/>
      </c>
      <c r="D410" s="4" t="str">
        <f>IF(いんふぉ・EnneSmart利用開始申込書!$B$48="希望しない","",IF('20施設以上'!F389="追加する","1",IF('20施設以上'!F389="追加しない","0","")))</f>
        <v/>
      </c>
      <c r="E410" s="4" t="str">
        <f>IF('20施設以上'!E389="電力量・請求情報","1",IF('20施設以上'!E389="電力量情報のみ","0",""))</f>
        <v/>
      </c>
      <c r="F410" s="6"/>
    </row>
    <row r="411" spans="1:6">
      <c r="A411" s="4" t="str">
        <f t="shared" si="7"/>
        <v/>
      </c>
      <c r="B411" s="4" t="str">
        <f>IF('20施設以上'!B390="","",ASC('20施設以上'!B390))</f>
        <v/>
      </c>
      <c r="C411" s="4" t="str">
        <f>IF('20施設以上'!C390="","",ASC('20施設以上'!C390))</f>
        <v/>
      </c>
      <c r="D411" s="4" t="str">
        <f>IF(いんふぉ・EnneSmart利用開始申込書!$B$48="希望しない","",IF('20施設以上'!F390="追加する","1",IF('20施設以上'!F390="追加しない","0","")))</f>
        <v/>
      </c>
      <c r="E411" s="4" t="str">
        <f>IF('20施設以上'!E390="電力量・請求情報","1",IF('20施設以上'!E390="電力量情報のみ","0",""))</f>
        <v/>
      </c>
      <c r="F411" s="6"/>
    </row>
    <row r="412" spans="1:6">
      <c r="A412" s="4" t="str">
        <f t="shared" si="7"/>
        <v/>
      </c>
      <c r="B412" s="4" t="str">
        <f>IF('20施設以上'!B391="","",ASC('20施設以上'!B391))</f>
        <v/>
      </c>
      <c r="C412" s="4" t="str">
        <f>IF('20施設以上'!C391="","",ASC('20施設以上'!C391))</f>
        <v/>
      </c>
      <c r="D412" s="4" t="str">
        <f>IF(いんふぉ・EnneSmart利用開始申込書!$B$48="希望しない","",IF('20施設以上'!F391="追加する","1",IF('20施設以上'!F391="追加しない","0","")))</f>
        <v/>
      </c>
      <c r="E412" s="4" t="str">
        <f>IF('20施設以上'!E391="電力量・請求情報","1",IF('20施設以上'!E391="電力量情報のみ","0",""))</f>
        <v/>
      </c>
      <c r="F412" s="6"/>
    </row>
    <row r="413" spans="1:6">
      <c r="A413" s="4" t="str">
        <f t="shared" si="7"/>
        <v/>
      </c>
      <c r="B413" s="4" t="str">
        <f>IF('20施設以上'!B392="","",ASC('20施設以上'!B392))</f>
        <v/>
      </c>
      <c r="C413" s="4" t="str">
        <f>IF('20施設以上'!C392="","",ASC('20施設以上'!C392))</f>
        <v/>
      </c>
      <c r="D413" s="4" t="str">
        <f>IF(いんふぉ・EnneSmart利用開始申込書!$B$48="希望しない","",IF('20施設以上'!F392="追加する","1",IF('20施設以上'!F392="追加しない","0","")))</f>
        <v/>
      </c>
      <c r="E413" s="4" t="str">
        <f>IF('20施設以上'!E392="電力量・請求情報","1",IF('20施設以上'!E392="電力量情報のみ","0",""))</f>
        <v/>
      </c>
      <c r="F413" s="6"/>
    </row>
    <row r="414" spans="1:6">
      <c r="A414" s="4" t="str">
        <f t="shared" si="7"/>
        <v/>
      </c>
      <c r="B414" s="4" t="str">
        <f>IF('20施設以上'!B393="","",ASC('20施設以上'!B393))</f>
        <v/>
      </c>
      <c r="C414" s="4" t="str">
        <f>IF('20施設以上'!C393="","",ASC('20施設以上'!C393))</f>
        <v/>
      </c>
      <c r="D414" s="4" t="str">
        <f>IF(いんふぉ・EnneSmart利用開始申込書!$B$48="希望しない","",IF('20施設以上'!F393="追加する","1",IF('20施設以上'!F393="追加しない","0","")))</f>
        <v/>
      </c>
      <c r="E414" s="4" t="str">
        <f>IF('20施設以上'!E393="電力量・請求情報","1",IF('20施設以上'!E393="電力量情報のみ","0",""))</f>
        <v/>
      </c>
      <c r="F414" s="6"/>
    </row>
    <row r="415" spans="1:6">
      <c r="A415" s="4" t="str">
        <f t="shared" si="7"/>
        <v/>
      </c>
      <c r="B415" s="4" t="str">
        <f>IF('20施設以上'!B394="","",ASC('20施設以上'!B394))</f>
        <v/>
      </c>
      <c r="C415" s="4" t="str">
        <f>IF('20施設以上'!C394="","",ASC('20施設以上'!C394))</f>
        <v/>
      </c>
      <c r="D415" s="4" t="str">
        <f>IF(いんふぉ・EnneSmart利用開始申込書!$B$48="希望しない","",IF('20施設以上'!F394="追加する","1",IF('20施設以上'!F394="追加しない","0","")))</f>
        <v/>
      </c>
      <c r="E415" s="4" t="str">
        <f>IF('20施設以上'!E394="電力量・請求情報","1",IF('20施設以上'!E394="電力量情報のみ","0",""))</f>
        <v/>
      </c>
      <c r="F415" s="6"/>
    </row>
    <row r="416" spans="1:6">
      <c r="A416" s="4" t="str">
        <f t="shared" si="7"/>
        <v/>
      </c>
      <c r="B416" s="4" t="str">
        <f>IF('20施設以上'!B395="","",ASC('20施設以上'!B395))</f>
        <v/>
      </c>
      <c r="C416" s="4" t="str">
        <f>IF('20施設以上'!C395="","",ASC('20施設以上'!C395))</f>
        <v/>
      </c>
      <c r="D416" s="4" t="str">
        <f>IF(いんふぉ・EnneSmart利用開始申込書!$B$48="希望しない","",IF('20施設以上'!F395="追加する","1",IF('20施設以上'!F395="追加しない","0","")))</f>
        <v/>
      </c>
      <c r="E416" s="4" t="str">
        <f>IF('20施設以上'!E395="電力量・請求情報","1",IF('20施設以上'!E395="電力量情報のみ","0",""))</f>
        <v/>
      </c>
      <c r="F416" s="6"/>
    </row>
    <row r="417" spans="1:6">
      <c r="A417" s="4" t="str">
        <f t="shared" si="7"/>
        <v/>
      </c>
      <c r="B417" s="4" t="str">
        <f>IF('20施設以上'!B396="","",ASC('20施設以上'!B396))</f>
        <v/>
      </c>
      <c r="C417" s="4" t="str">
        <f>IF('20施設以上'!C396="","",ASC('20施設以上'!C396))</f>
        <v/>
      </c>
      <c r="D417" s="4" t="str">
        <f>IF(いんふぉ・EnneSmart利用開始申込書!$B$48="希望しない","",IF('20施設以上'!F396="追加する","1",IF('20施設以上'!F396="追加しない","0","")))</f>
        <v/>
      </c>
      <c r="E417" s="4" t="str">
        <f>IF('20施設以上'!E396="電力量・請求情報","1",IF('20施設以上'!E396="電力量情報のみ","0",""))</f>
        <v/>
      </c>
      <c r="F417" s="6"/>
    </row>
    <row r="418" spans="1:6">
      <c r="A418" s="4" t="str">
        <f t="shared" si="7"/>
        <v/>
      </c>
      <c r="B418" s="4" t="str">
        <f>IF('20施設以上'!B397="","",ASC('20施設以上'!B397))</f>
        <v/>
      </c>
      <c r="C418" s="4" t="str">
        <f>IF('20施設以上'!C397="","",ASC('20施設以上'!C397))</f>
        <v/>
      </c>
      <c r="D418" s="4" t="str">
        <f>IF(いんふぉ・EnneSmart利用開始申込書!$B$48="希望しない","",IF('20施設以上'!F397="追加する","1",IF('20施設以上'!F397="追加しない","0","")))</f>
        <v/>
      </c>
      <c r="E418" s="4" t="str">
        <f>IF('20施設以上'!E397="電力量・請求情報","1",IF('20施設以上'!E397="電力量情報のみ","0",""))</f>
        <v/>
      </c>
      <c r="F418" s="6"/>
    </row>
    <row r="419" spans="1:6">
      <c r="A419" s="4" t="str">
        <f t="shared" si="7"/>
        <v/>
      </c>
      <c r="B419" s="4" t="str">
        <f>IF('20施設以上'!B398="","",ASC('20施設以上'!B398))</f>
        <v/>
      </c>
      <c r="C419" s="4" t="str">
        <f>IF('20施設以上'!C398="","",ASC('20施設以上'!C398))</f>
        <v/>
      </c>
      <c r="D419" s="4" t="str">
        <f>IF(いんふぉ・EnneSmart利用開始申込書!$B$48="希望しない","",IF('20施設以上'!F398="追加する","1",IF('20施設以上'!F398="追加しない","0","")))</f>
        <v/>
      </c>
      <c r="E419" s="4" t="str">
        <f>IF('20施設以上'!E398="電力量・請求情報","1",IF('20施設以上'!E398="電力量情報のみ","0",""))</f>
        <v/>
      </c>
      <c r="F419" s="6"/>
    </row>
    <row r="420" spans="1:6">
      <c r="A420" s="4" t="str">
        <f t="shared" si="7"/>
        <v/>
      </c>
      <c r="B420" s="4" t="str">
        <f>IF('20施設以上'!B399="","",ASC('20施設以上'!B399))</f>
        <v/>
      </c>
      <c r="C420" s="4" t="str">
        <f>IF('20施設以上'!C399="","",ASC('20施設以上'!C399))</f>
        <v/>
      </c>
      <c r="D420" s="4" t="str">
        <f>IF(いんふぉ・EnneSmart利用開始申込書!$B$48="希望しない","",IF('20施設以上'!F399="追加する","1",IF('20施設以上'!F399="追加しない","0","")))</f>
        <v/>
      </c>
      <c r="E420" s="4" t="str">
        <f>IF('20施設以上'!E399="電力量・請求情報","1",IF('20施設以上'!E399="電力量情報のみ","0",""))</f>
        <v/>
      </c>
      <c r="F420" s="6"/>
    </row>
    <row r="421" spans="1:6">
      <c r="A421" s="4" t="str">
        <f t="shared" si="7"/>
        <v/>
      </c>
      <c r="B421" s="4" t="str">
        <f>IF('20施設以上'!B400="","",ASC('20施設以上'!B400))</f>
        <v/>
      </c>
      <c r="C421" s="4" t="str">
        <f>IF('20施設以上'!C400="","",ASC('20施設以上'!C400))</f>
        <v/>
      </c>
      <c r="D421" s="4" t="str">
        <f>IF(いんふぉ・EnneSmart利用開始申込書!$B$48="希望しない","",IF('20施設以上'!F400="追加する","1",IF('20施設以上'!F400="追加しない","0","")))</f>
        <v/>
      </c>
      <c r="E421" s="4" t="str">
        <f>IF('20施設以上'!E400="電力量・請求情報","1",IF('20施設以上'!E400="電力量情報のみ","0",""))</f>
        <v/>
      </c>
      <c r="F421" s="6"/>
    </row>
    <row r="422" spans="1:6">
      <c r="A422" s="4" t="str">
        <f t="shared" si="7"/>
        <v/>
      </c>
      <c r="B422" s="4" t="str">
        <f>IF('20施設以上'!B401="","",ASC('20施設以上'!B401))</f>
        <v/>
      </c>
      <c r="C422" s="4" t="str">
        <f>IF('20施設以上'!C401="","",ASC('20施設以上'!C401))</f>
        <v/>
      </c>
      <c r="D422" s="4" t="str">
        <f>IF(いんふぉ・EnneSmart利用開始申込書!$B$48="希望しない","",IF('20施設以上'!F401="追加する","1",IF('20施設以上'!F401="追加しない","0","")))</f>
        <v/>
      </c>
      <c r="E422" s="4" t="str">
        <f>IF('20施設以上'!E401="電力量・請求情報","1",IF('20施設以上'!E401="電力量情報のみ","0",""))</f>
        <v/>
      </c>
      <c r="F422" s="6"/>
    </row>
    <row r="423" spans="1:6">
      <c r="A423" s="4" t="str">
        <f t="shared" si="7"/>
        <v/>
      </c>
      <c r="B423" s="4" t="str">
        <f>IF('20施設以上'!B402="","",ASC('20施設以上'!B402))</f>
        <v/>
      </c>
      <c r="C423" s="4" t="str">
        <f>IF('20施設以上'!C402="","",ASC('20施設以上'!C402))</f>
        <v/>
      </c>
      <c r="D423" s="4" t="str">
        <f>IF(いんふぉ・EnneSmart利用開始申込書!$B$48="希望しない","",IF('20施設以上'!F402="追加する","1",IF('20施設以上'!F402="追加しない","0","")))</f>
        <v/>
      </c>
      <c r="E423" s="4" t="str">
        <f>IF('20施設以上'!E402="電力量・請求情報","1",IF('20施設以上'!E402="電力量情報のみ","0",""))</f>
        <v/>
      </c>
      <c r="F423" s="6"/>
    </row>
    <row r="424" spans="1:6">
      <c r="A424" s="4" t="str">
        <f t="shared" si="7"/>
        <v/>
      </c>
      <c r="B424" s="4" t="str">
        <f>IF('20施設以上'!B403="","",ASC('20施設以上'!B403))</f>
        <v/>
      </c>
      <c r="C424" s="4" t="str">
        <f>IF('20施設以上'!C403="","",ASC('20施設以上'!C403))</f>
        <v/>
      </c>
      <c r="D424" s="4" t="str">
        <f>IF(いんふぉ・EnneSmart利用開始申込書!$B$48="希望しない","",IF('20施設以上'!F403="追加する","1",IF('20施設以上'!F403="追加しない","0","")))</f>
        <v/>
      </c>
      <c r="E424" s="4" t="str">
        <f>IF('20施設以上'!E403="電力量・請求情報","1",IF('20施設以上'!E403="電力量情報のみ","0",""))</f>
        <v/>
      </c>
      <c r="F424" s="6"/>
    </row>
    <row r="425" spans="1:6">
      <c r="A425" s="4" t="str">
        <f t="shared" si="7"/>
        <v/>
      </c>
      <c r="B425" s="4" t="str">
        <f>IF('20施設以上'!B404="","",ASC('20施設以上'!B404))</f>
        <v/>
      </c>
      <c r="C425" s="4" t="str">
        <f>IF('20施設以上'!C404="","",ASC('20施設以上'!C404))</f>
        <v/>
      </c>
      <c r="D425" s="4" t="str">
        <f>IF(いんふぉ・EnneSmart利用開始申込書!$B$48="希望しない","",IF('20施設以上'!F404="追加する","1",IF('20施設以上'!F404="追加しない","0","")))</f>
        <v/>
      </c>
      <c r="E425" s="4" t="str">
        <f>IF('20施設以上'!E404="電力量・請求情報","1",IF('20施設以上'!E404="電力量情報のみ","0",""))</f>
        <v/>
      </c>
      <c r="F425" s="6"/>
    </row>
    <row r="426" spans="1:6">
      <c r="A426" s="4" t="str">
        <f t="shared" si="7"/>
        <v/>
      </c>
      <c r="B426" s="4" t="str">
        <f>IF('20施設以上'!B405="","",ASC('20施設以上'!B405))</f>
        <v/>
      </c>
      <c r="C426" s="4" t="str">
        <f>IF('20施設以上'!C405="","",ASC('20施設以上'!C405))</f>
        <v/>
      </c>
      <c r="D426" s="4" t="str">
        <f>IF(いんふぉ・EnneSmart利用開始申込書!$B$48="希望しない","",IF('20施設以上'!F405="追加する","1",IF('20施設以上'!F405="追加しない","0","")))</f>
        <v/>
      </c>
      <c r="E426" s="4" t="str">
        <f>IF('20施設以上'!E405="電力量・請求情報","1",IF('20施設以上'!E405="電力量情報のみ","0",""))</f>
        <v/>
      </c>
      <c r="F426" s="6"/>
    </row>
    <row r="427" spans="1:6">
      <c r="A427" s="4" t="str">
        <f t="shared" si="7"/>
        <v/>
      </c>
      <c r="B427" s="4" t="str">
        <f>IF('20施設以上'!B406="","",ASC('20施設以上'!B406))</f>
        <v/>
      </c>
      <c r="C427" s="4" t="str">
        <f>IF('20施設以上'!C406="","",ASC('20施設以上'!C406))</f>
        <v/>
      </c>
      <c r="D427" s="4" t="str">
        <f>IF(いんふぉ・EnneSmart利用開始申込書!$B$48="希望しない","",IF('20施設以上'!F406="追加する","1",IF('20施設以上'!F406="追加しない","0","")))</f>
        <v/>
      </c>
      <c r="E427" s="4" t="str">
        <f>IF('20施設以上'!E406="電力量・請求情報","1",IF('20施設以上'!E406="電力量情報のみ","0",""))</f>
        <v/>
      </c>
      <c r="F427" s="6"/>
    </row>
    <row r="428" spans="1:6">
      <c r="A428" s="4" t="str">
        <f t="shared" si="7"/>
        <v/>
      </c>
      <c r="B428" s="4" t="str">
        <f>IF('20施設以上'!B407="","",ASC('20施設以上'!B407))</f>
        <v/>
      </c>
      <c r="C428" s="4" t="str">
        <f>IF('20施設以上'!C407="","",ASC('20施設以上'!C407))</f>
        <v/>
      </c>
      <c r="D428" s="4" t="str">
        <f>IF(いんふぉ・EnneSmart利用開始申込書!$B$48="希望しない","",IF('20施設以上'!F407="追加する","1",IF('20施設以上'!F407="追加しない","0","")))</f>
        <v/>
      </c>
      <c r="E428" s="4" t="str">
        <f>IF('20施設以上'!E407="電力量・請求情報","1",IF('20施設以上'!E407="電力量情報のみ","0",""))</f>
        <v/>
      </c>
      <c r="F428" s="6"/>
    </row>
    <row r="429" spans="1:6">
      <c r="A429" s="4" t="str">
        <f t="shared" si="7"/>
        <v/>
      </c>
      <c r="B429" s="4" t="str">
        <f>IF('20施設以上'!B408="","",ASC('20施設以上'!B408))</f>
        <v/>
      </c>
      <c r="C429" s="4" t="str">
        <f>IF('20施設以上'!C408="","",ASC('20施設以上'!C408))</f>
        <v/>
      </c>
      <c r="D429" s="4" t="str">
        <f>IF(いんふぉ・EnneSmart利用開始申込書!$B$48="希望しない","",IF('20施設以上'!F408="追加する","1",IF('20施設以上'!F408="追加しない","0","")))</f>
        <v/>
      </c>
      <c r="E429" s="4" t="str">
        <f>IF('20施設以上'!E408="電力量・請求情報","1",IF('20施設以上'!E408="電力量情報のみ","0",""))</f>
        <v/>
      </c>
      <c r="F429" s="6"/>
    </row>
    <row r="430" spans="1:6">
      <c r="A430" s="4" t="str">
        <f t="shared" si="7"/>
        <v/>
      </c>
      <c r="B430" s="4" t="str">
        <f>IF('20施設以上'!B409="","",ASC('20施設以上'!B409))</f>
        <v/>
      </c>
      <c r="C430" s="4" t="str">
        <f>IF('20施設以上'!C409="","",ASC('20施設以上'!C409))</f>
        <v/>
      </c>
      <c r="D430" s="4" t="str">
        <f>IF(いんふぉ・EnneSmart利用開始申込書!$B$48="希望しない","",IF('20施設以上'!F409="追加する","1",IF('20施設以上'!F409="追加しない","0","")))</f>
        <v/>
      </c>
      <c r="E430" s="4" t="str">
        <f>IF('20施設以上'!E409="電力量・請求情報","1",IF('20施設以上'!E409="電力量情報のみ","0",""))</f>
        <v/>
      </c>
      <c r="F430" s="6"/>
    </row>
    <row r="431" spans="1:6">
      <c r="A431" s="4" t="str">
        <f t="shared" si="7"/>
        <v/>
      </c>
      <c r="B431" s="4" t="str">
        <f>IF('20施設以上'!B410="","",ASC('20施設以上'!B410))</f>
        <v/>
      </c>
      <c r="C431" s="4" t="str">
        <f>IF('20施設以上'!C410="","",ASC('20施設以上'!C410))</f>
        <v/>
      </c>
      <c r="D431" s="4" t="str">
        <f>IF(いんふぉ・EnneSmart利用開始申込書!$B$48="希望しない","",IF('20施設以上'!F410="追加する","1",IF('20施設以上'!F410="追加しない","0","")))</f>
        <v/>
      </c>
      <c r="E431" s="4" t="str">
        <f>IF('20施設以上'!E410="電力量・請求情報","1",IF('20施設以上'!E410="電力量情報のみ","0",""))</f>
        <v/>
      </c>
      <c r="F431" s="6"/>
    </row>
    <row r="432" spans="1:6">
      <c r="A432" s="4" t="str">
        <f t="shared" si="7"/>
        <v/>
      </c>
      <c r="B432" s="4" t="str">
        <f>IF('20施設以上'!B411="","",ASC('20施設以上'!B411))</f>
        <v/>
      </c>
      <c r="C432" s="4" t="str">
        <f>IF('20施設以上'!C411="","",ASC('20施設以上'!C411))</f>
        <v/>
      </c>
      <c r="D432" s="4" t="str">
        <f>IF(いんふぉ・EnneSmart利用開始申込書!$B$48="希望しない","",IF('20施設以上'!F411="追加する","1",IF('20施設以上'!F411="追加しない","0","")))</f>
        <v/>
      </c>
      <c r="E432" s="4" t="str">
        <f>IF('20施設以上'!E411="電力量・請求情報","1",IF('20施設以上'!E411="電力量情報のみ","0",""))</f>
        <v/>
      </c>
      <c r="F432" s="6"/>
    </row>
    <row r="433" spans="1:6">
      <c r="A433" s="4" t="str">
        <f t="shared" si="7"/>
        <v/>
      </c>
      <c r="B433" s="4" t="str">
        <f>IF('20施設以上'!B412="","",ASC('20施設以上'!B412))</f>
        <v/>
      </c>
      <c r="C433" s="4" t="str">
        <f>IF('20施設以上'!C412="","",ASC('20施設以上'!C412))</f>
        <v/>
      </c>
      <c r="D433" s="4" t="str">
        <f>IF(いんふぉ・EnneSmart利用開始申込書!$B$48="希望しない","",IF('20施設以上'!F412="追加する","1",IF('20施設以上'!F412="追加しない","0","")))</f>
        <v/>
      </c>
      <c r="E433" s="4" t="str">
        <f>IF('20施設以上'!E412="電力量・請求情報","1",IF('20施設以上'!E412="電力量情報のみ","0",""))</f>
        <v/>
      </c>
      <c r="F433" s="6"/>
    </row>
    <row r="434" spans="1:6">
      <c r="A434" s="4" t="str">
        <f t="shared" si="7"/>
        <v/>
      </c>
      <c r="B434" s="4" t="str">
        <f>IF('20施設以上'!B413="","",ASC('20施設以上'!B413))</f>
        <v/>
      </c>
      <c r="C434" s="4" t="str">
        <f>IF('20施設以上'!C413="","",ASC('20施設以上'!C413))</f>
        <v/>
      </c>
      <c r="D434" s="4" t="str">
        <f>IF(いんふぉ・EnneSmart利用開始申込書!$B$48="希望しない","",IF('20施設以上'!F413="追加する","1",IF('20施設以上'!F413="追加しない","0","")))</f>
        <v/>
      </c>
      <c r="E434" s="4" t="str">
        <f>IF('20施設以上'!E413="電力量・請求情報","1",IF('20施設以上'!E413="電力量情報のみ","0",""))</f>
        <v/>
      </c>
      <c r="F434" s="6"/>
    </row>
    <row r="435" spans="1:6">
      <c r="A435" s="4" t="str">
        <f t="shared" si="7"/>
        <v/>
      </c>
      <c r="B435" s="4" t="str">
        <f>IF('20施設以上'!B414="","",ASC('20施設以上'!B414))</f>
        <v/>
      </c>
      <c r="C435" s="4" t="str">
        <f>IF('20施設以上'!C414="","",ASC('20施設以上'!C414))</f>
        <v/>
      </c>
      <c r="D435" s="4" t="str">
        <f>IF(いんふぉ・EnneSmart利用開始申込書!$B$48="希望しない","",IF('20施設以上'!F414="追加する","1",IF('20施設以上'!F414="追加しない","0","")))</f>
        <v/>
      </c>
      <c r="E435" s="4" t="str">
        <f>IF('20施設以上'!E414="電力量・請求情報","1",IF('20施設以上'!E414="電力量情報のみ","0",""))</f>
        <v/>
      </c>
      <c r="F435" s="6"/>
    </row>
    <row r="436" spans="1:6">
      <c r="A436" s="4" t="str">
        <f t="shared" si="7"/>
        <v/>
      </c>
      <c r="B436" s="4" t="str">
        <f>IF('20施設以上'!B415="","",ASC('20施設以上'!B415))</f>
        <v/>
      </c>
      <c r="C436" s="4" t="str">
        <f>IF('20施設以上'!C415="","",ASC('20施設以上'!C415))</f>
        <v/>
      </c>
      <c r="D436" s="4" t="str">
        <f>IF(いんふぉ・EnneSmart利用開始申込書!$B$48="希望しない","",IF('20施設以上'!F415="追加する","1",IF('20施設以上'!F415="追加しない","0","")))</f>
        <v/>
      </c>
      <c r="E436" s="4" t="str">
        <f>IF('20施設以上'!E415="電力量・請求情報","1",IF('20施設以上'!E415="電力量情報のみ","0",""))</f>
        <v/>
      </c>
      <c r="F436" s="6"/>
    </row>
    <row r="437" spans="1:6">
      <c r="A437" s="4" t="str">
        <f t="shared" si="7"/>
        <v/>
      </c>
      <c r="B437" s="4" t="str">
        <f>IF('20施設以上'!B416="","",ASC('20施設以上'!B416))</f>
        <v/>
      </c>
      <c r="C437" s="4" t="str">
        <f>IF('20施設以上'!C416="","",ASC('20施設以上'!C416))</f>
        <v/>
      </c>
      <c r="D437" s="4" t="str">
        <f>IF(いんふぉ・EnneSmart利用開始申込書!$B$48="希望しない","",IF('20施設以上'!F416="追加する","1",IF('20施設以上'!F416="追加しない","0","")))</f>
        <v/>
      </c>
      <c r="E437" s="4" t="str">
        <f>IF('20施設以上'!E416="電力量・請求情報","1",IF('20施設以上'!E416="電力量情報のみ","0",""))</f>
        <v/>
      </c>
      <c r="F437" s="6"/>
    </row>
    <row r="438" spans="1:6">
      <c r="A438" s="4" t="str">
        <f t="shared" si="7"/>
        <v/>
      </c>
      <c r="B438" s="4" t="str">
        <f>IF('20施設以上'!B417="","",ASC('20施設以上'!B417))</f>
        <v/>
      </c>
      <c r="C438" s="4" t="str">
        <f>IF('20施設以上'!C417="","",ASC('20施設以上'!C417))</f>
        <v/>
      </c>
      <c r="D438" s="4" t="str">
        <f>IF(いんふぉ・EnneSmart利用開始申込書!$B$48="希望しない","",IF('20施設以上'!F417="追加する","1",IF('20施設以上'!F417="追加しない","0","")))</f>
        <v/>
      </c>
      <c r="E438" s="4" t="str">
        <f>IF('20施設以上'!E417="電力量・請求情報","1",IF('20施設以上'!E417="電力量情報のみ","0",""))</f>
        <v/>
      </c>
      <c r="F438" s="6"/>
    </row>
    <row r="439" spans="1:6">
      <c r="A439" s="4" t="str">
        <f t="shared" si="7"/>
        <v/>
      </c>
      <c r="B439" s="4" t="str">
        <f>IF('20施設以上'!B418="","",ASC('20施設以上'!B418))</f>
        <v/>
      </c>
      <c r="C439" s="4" t="str">
        <f>IF('20施設以上'!C418="","",ASC('20施設以上'!C418))</f>
        <v/>
      </c>
      <c r="D439" s="4" t="str">
        <f>IF(いんふぉ・EnneSmart利用開始申込書!$B$48="希望しない","",IF('20施設以上'!F418="追加する","1",IF('20施設以上'!F418="追加しない","0","")))</f>
        <v/>
      </c>
      <c r="E439" s="4" t="str">
        <f>IF('20施設以上'!E418="電力量・請求情報","1",IF('20施設以上'!E418="電力量情報のみ","0",""))</f>
        <v/>
      </c>
      <c r="F439" s="6"/>
    </row>
    <row r="440" spans="1:6">
      <c r="A440" s="4" t="str">
        <f t="shared" si="7"/>
        <v/>
      </c>
      <c r="B440" s="4" t="str">
        <f>IF('20施設以上'!B419="","",ASC('20施設以上'!B419))</f>
        <v/>
      </c>
      <c r="C440" s="4" t="str">
        <f>IF('20施設以上'!C419="","",ASC('20施設以上'!C419))</f>
        <v/>
      </c>
      <c r="D440" s="4" t="str">
        <f>IF(いんふぉ・EnneSmart利用開始申込書!$B$48="希望しない","",IF('20施設以上'!F419="追加する","1",IF('20施設以上'!F419="追加しない","0","")))</f>
        <v/>
      </c>
      <c r="E440" s="4" t="str">
        <f>IF('20施設以上'!E419="電力量・請求情報","1",IF('20施設以上'!E419="電力量情報のみ","0",""))</f>
        <v/>
      </c>
      <c r="F440" s="6"/>
    </row>
    <row r="441" spans="1:6">
      <c r="A441" s="4" t="str">
        <f t="shared" si="7"/>
        <v/>
      </c>
      <c r="B441" s="4" t="str">
        <f>IF('20施設以上'!B420="","",ASC('20施設以上'!B420))</f>
        <v/>
      </c>
      <c r="C441" s="4" t="str">
        <f>IF('20施設以上'!C420="","",ASC('20施設以上'!C420))</f>
        <v/>
      </c>
      <c r="D441" s="4" t="str">
        <f>IF(いんふぉ・EnneSmart利用開始申込書!$B$48="希望しない","",IF('20施設以上'!F420="追加する","1",IF('20施設以上'!F420="追加しない","0","")))</f>
        <v/>
      </c>
      <c r="E441" s="4" t="str">
        <f>IF('20施設以上'!E420="電力量・請求情報","1",IF('20施設以上'!E420="電力量情報のみ","0",""))</f>
        <v/>
      </c>
      <c r="F441" s="6"/>
    </row>
    <row r="442" spans="1:6">
      <c r="A442" s="4" t="str">
        <f t="shared" si="7"/>
        <v/>
      </c>
      <c r="B442" s="4" t="str">
        <f>IF('20施設以上'!B421="","",ASC('20施設以上'!B421))</f>
        <v/>
      </c>
      <c r="C442" s="4" t="str">
        <f>IF('20施設以上'!C421="","",ASC('20施設以上'!C421))</f>
        <v/>
      </c>
      <c r="D442" s="4" t="str">
        <f>IF(いんふぉ・EnneSmart利用開始申込書!$B$48="希望しない","",IF('20施設以上'!F421="追加する","1",IF('20施設以上'!F421="追加しない","0","")))</f>
        <v/>
      </c>
      <c r="E442" s="4" t="str">
        <f>IF('20施設以上'!E421="電力量・請求情報","1",IF('20施設以上'!E421="電力量情報のみ","0",""))</f>
        <v/>
      </c>
      <c r="F442" s="6"/>
    </row>
    <row r="443" spans="1:6">
      <c r="A443" s="4" t="str">
        <f t="shared" si="7"/>
        <v/>
      </c>
      <c r="B443" s="4" t="str">
        <f>IF('20施設以上'!B422="","",ASC('20施設以上'!B422))</f>
        <v/>
      </c>
      <c r="C443" s="4" t="str">
        <f>IF('20施設以上'!C422="","",ASC('20施設以上'!C422))</f>
        <v/>
      </c>
      <c r="D443" s="4" t="str">
        <f>IF(いんふぉ・EnneSmart利用開始申込書!$B$48="希望しない","",IF('20施設以上'!F422="追加する","1",IF('20施設以上'!F422="追加しない","0","")))</f>
        <v/>
      </c>
      <c r="E443" s="4" t="str">
        <f>IF('20施設以上'!E422="電力量・請求情報","1",IF('20施設以上'!E422="電力量情報のみ","0",""))</f>
        <v/>
      </c>
      <c r="F443" s="6"/>
    </row>
    <row r="444" spans="1:6">
      <c r="A444" s="4" t="str">
        <f t="shared" si="7"/>
        <v/>
      </c>
      <c r="B444" s="4" t="str">
        <f>IF('20施設以上'!B423="","",ASC('20施設以上'!B423))</f>
        <v/>
      </c>
      <c r="C444" s="4" t="str">
        <f>IF('20施設以上'!C423="","",ASC('20施設以上'!C423))</f>
        <v/>
      </c>
      <c r="D444" s="4" t="str">
        <f>IF(いんふぉ・EnneSmart利用開始申込書!$B$48="希望しない","",IF('20施設以上'!F423="追加する","1",IF('20施設以上'!F423="追加しない","0","")))</f>
        <v/>
      </c>
      <c r="E444" s="4" t="str">
        <f>IF('20施設以上'!E423="電力量・請求情報","1",IF('20施設以上'!E423="電力量情報のみ","0",""))</f>
        <v/>
      </c>
      <c r="F444" s="6"/>
    </row>
    <row r="445" spans="1:6">
      <c r="A445" s="4" t="str">
        <f t="shared" si="7"/>
        <v/>
      </c>
      <c r="B445" s="4" t="str">
        <f>IF('20施設以上'!B424="","",ASC('20施設以上'!B424))</f>
        <v/>
      </c>
      <c r="C445" s="4" t="str">
        <f>IF('20施設以上'!C424="","",ASC('20施設以上'!C424))</f>
        <v/>
      </c>
      <c r="D445" s="4" t="str">
        <f>IF(いんふぉ・EnneSmart利用開始申込書!$B$48="希望しない","",IF('20施設以上'!F424="追加する","1",IF('20施設以上'!F424="追加しない","0","")))</f>
        <v/>
      </c>
      <c r="E445" s="4" t="str">
        <f>IF('20施設以上'!E424="電力量・請求情報","1",IF('20施設以上'!E424="電力量情報のみ","0",""))</f>
        <v/>
      </c>
      <c r="F445" s="6"/>
    </row>
    <row r="446" spans="1:6">
      <c r="A446" s="4" t="str">
        <f t="shared" si="7"/>
        <v/>
      </c>
      <c r="B446" s="4" t="str">
        <f>IF('20施設以上'!B425="","",ASC('20施設以上'!B425))</f>
        <v/>
      </c>
      <c r="C446" s="4" t="str">
        <f>IF('20施設以上'!C425="","",ASC('20施設以上'!C425))</f>
        <v/>
      </c>
      <c r="D446" s="4" t="str">
        <f>IF(いんふぉ・EnneSmart利用開始申込書!$B$48="希望しない","",IF('20施設以上'!F425="追加する","1",IF('20施設以上'!F425="追加しない","0","")))</f>
        <v/>
      </c>
      <c r="E446" s="4" t="str">
        <f>IF('20施設以上'!E425="電力量・請求情報","1",IF('20施設以上'!E425="電力量情報のみ","0",""))</f>
        <v/>
      </c>
      <c r="F446" s="6"/>
    </row>
    <row r="447" spans="1:6">
      <c r="A447" s="4" t="str">
        <f t="shared" si="7"/>
        <v/>
      </c>
      <c r="B447" s="4" t="str">
        <f>IF('20施設以上'!B426="","",ASC('20施設以上'!B426))</f>
        <v/>
      </c>
      <c r="C447" s="4" t="str">
        <f>IF('20施設以上'!C426="","",ASC('20施設以上'!C426))</f>
        <v/>
      </c>
      <c r="D447" s="4" t="str">
        <f>IF(いんふぉ・EnneSmart利用開始申込書!$B$48="希望しない","",IF('20施設以上'!F426="追加する","1",IF('20施設以上'!F426="追加しない","0","")))</f>
        <v/>
      </c>
      <c r="E447" s="4" t="str">
        <f>IF('20施設以上'!E426="電力量・請求情報","1",IF('20施設以上'!E426="電力量情報のみ","0",""))</f>
        <v/>
      </c>
      <c r="F447" s="6"/>
    </row>
    <row r="448" spans="1:6">
      <c r="A448" s="4" t="str">
        <f t="shared" si="7"/>
        <v/>
      </c>
      <c r="B448" s="4" t="str">
        <f>IF('20施設以上'!B427="","",ASC('20施設以上'!B427))</f>
        <v/>
      </c>
      <c r="C448" s="4" t="str">
        <f>IF('20施設以上'!C427="","",ASC('20施設以上'!C427))</f>
        <v/>
      </c>
      <c r="D448" s="4" t="str">
        <f>IF(いんふぉ・EnneSmart利用開始申込書!$B$48="希望しない","",IF('20施設以上'!F427="追加する","1",IF('20施設以上'!F427="追加しない","0","")))</f>
        <v/>
      </c>
      <c r="E448" s="4" t="str">
        <f>IF('20施設以上'!E427="電力量・請求情報","1",IF('20施設以上'!E427="電力量情報のみ","0",""))</f>
        <v/>
      </c>
      <c r="F448" s="6"/>
    </row>
    <row r="449" spans="1:6">
      <c r="A449" s="4" t="str">
        <f t="shared" si="7"/>
        <v/>
      </c>
      <c r="B449" s="4" t="str">
        <f>IF('20施設以上'!B428="","",ASC('20施設以上'!B428))</f>
        <v/>
      </c>
      <c r="C449" s="4" t="str">
        <f>IF('20施設以上'!C428="","",ASC('20施設以上'!C428))</f>
        <v/>
      </c>
      <c r="D449" s="4" t="str">
        <f>IF(いんふぉ・EnneSmart利用開始申込書!$B$48="希望しない","",IF('20施設以上'!F428="追加する","1",IF('20施設以上'!F428="追加しない","0","")))</f>
        <v/>
      </c>
      <c r="E449" s="4" t="str">
        <f>IF('20施設以上'!E428="電力量・請求情報","1",IF('20施設以上'!E428="電力量情報のみ","0",""))</f>
        <v/>
      </c>
      <c r="F449" s="6"/>
    </row>
    <row r="450" spans="1:6">
      <c r="A450" s="4" t="str">
        <f t="shared" si="7"/>
        <v/>
      </c>
      <c r="B450" s="4" t="str">
        <f>IF('20施設以上'!B429="","",ASC('20施設以上'!B429))</f>
        <v/>
      </c>
      <c r="C450" s="4" t="str">
        <f>IF('20施設以上'!C429="","",ASC('20施設以上'!C429))</f>
        <v/>
      </c>
      <c r="D450" s="4" t="str">
        <f>IF(いんふぉ・EnneSmart利用開始申込書!$B$48="希望しない","",IF('20施設以上'!F429="追加する","1",IF('20施設以上'!F429="追加しない","0","")))</f>
        <v/>
      </c>
      <c r="E450" s="4" t="str">
        <f>IF('20施設以上'!E429="電力量・請求情報","1",IF('20施設以上'!E429="電力量情報のみ","0",""))</f>
        <v/>
      </c>
      <c r="F450" s="6"/>
    </row>
    <row r="451" spans="1:6">
      <c r="A451" s="4" t="str">
        <f t="shared" si="7"/>
        <v/>
      </c>
      <c r="B451" s="4" t="str">
        <f>IF('20施設以上'!B430="","",ASC('20施設以上'!B430))</f>
        <v/>
      </c>
      <c r="C451" s="4" t="str">
        <f>IF('20施設以上'!C430="","",ASC('20施設以上'!C430))</f>
        <v/>
      </c>
      <c r="D451" s="4" t="str">
        <f>IF(いんふぉ・EnneSmart利用開始申込書!$B$48="希望しない","",IF('20施設以上'!F430="追加する","1",IF('20施設以上'!F430="追加しない","0","")))</f>
        <v/>
      </c>
      <c r="E451" s="4" t="str">
        <f>IF('20施設以上'!E430="電力量・請求情報","1",IF('20施設以上'!E430="電力量情報のみ","0",""))</f>
        <v/>
      </c>
      <c r="F451" s="6"/>
    </row>
    <row r="452" spans="1:6">
      <c r="A452" s="4" t="str">
        <f t="shared" si="7"/>
        <v/>
      </c>
      <c r="B452" s="4" t="str">
        <f>IF('20施設以上'!B431="","",ASC('20施設以上'!B431))</f>
        <v/>
      </c>
      <c r="C452" s="4" t="str">
        <f>IF('20施設以上'!C431="","",ASC('20施設以上'!C431))</f>
        <v/>
      </c>
      <c r="D452" s="4" t="str">
        <f>IF(いんふぉ・EnneSmart利用開始申込書!$B$48="希望しない","",IF('20施設以上'!F431="追加する","1",IF('20施設以上'!F431="追加しない","0","")))</f>
        <v/>
      </c>
      <c r="E452" s="4" t="str">
        <f>IF('20施設以上'!E431="電力量・請求情報","1",IF('20施設以上'!E431="電力量情報のみ","0",""))</f>
        <v/>
      </c>
      <c r="F452" s="6"/>
    </row>
    <row r="453" spans="1:6">
      <c r="A453" s="4" t="str">
        <f t="shared" si="7"/>
        <v/>
      </c>
      <c r="B453" s="4" t="str">
        <f>IF('20施設以上'!B432="","",ASC('20施設以上'!B432))</f>
        <v/>
      </c>
      <c r="C453" s="4" t="str">
        <f>IF('20施設以上'!C432="","",ASC('20施設以上'!C432))</f>
        <v/>
      </c>
      <c r="D453" s="4" t="str">
        <f>IF(いんふぉ・EnneSmart利用開始申込書!$B$48="希望しない","",IF('20施設以上'!F432="追加する","1",IF('20施設以上'!F432="追加しない","0","")))</f>
        <v/>
      </c>
      <c r="E453" s="4" t="str">
        <f>IF('20施設以上'!E432="電力量・請求情報","1",IF('20施設以上'!E432="電力量情報のみ","0",""))</f>
        <v/>
      </c>
      <c r="F453" s="6"/>
    </row>
    <row r="454" spans="1:6">
      <c r="A454" s="4" t="str">
        <f t="shared" si="7"/>
        <v/>
      </c>
      <c r="B454" s="4" t="str">
        <f>IF('20施設以上'!B433="","",ASC('20施設以上'!B433))</f>
        <v/>
      </c>
      <c r="C454" s="4" t="str">
        <f>IF('20施設以上'!C433="","",ASC('20施設以上'!C433))</f>
        <v/>
      </c>
      <c r="D454" s="4" t="str">
        <f>IF(いんふぉ・EnneSmart利用開始申込書!$B$48="希望しない","",IF('20施設以上'!F433="追加する","1",IF('20施設以上'!F433="追加しない","0","")))</f>
        <v/>
      </c>
      <c r="E454" s="4" t="str">
        <f>IF('20施設以上'!E433="電力量・請求情報","1",IF('20施設以上'!E433="電力量情報のみ","0",""))</f>
        <v/>
      </c>
      <c r="F454" s="6"/>
    </row>
    <row r="455" spans="1:6">
      <c r="A455" s="4" t="str">
        <f t="shared" si="7"/>
        <v/>
      </c>
      <c r="B455" s="4" t="str">
        <f>IF('20施設以上'!B434="","",ASC('20施設以上'!B434))</f>
        <v/>
      </c>
      <c r="C455" s="4" t="str">
        <f>IF('20施設以上'!C434="","",ASC('20施設以上'!C434))</f>
        <v/>
      </c>
      <c r="D455" s="4" t="str">
        <f>IF(いんふぉ・EnneSmart利用開始申込書!$B$48="希望しない","",IF('20施設以上'!F434="追加する","1",IF('20施設以上'!F434="追加しない","0","")))</f>
        <v/>
      </c>
      <c r="E455" s="4" t="str">
        <f>IF('20施設以上'!E434="電力量・請求情報","1",IF('20施設以上'!E434="電力量情報のみ","0",""))</f>
        <v/>
      </c>
      <c r="F455" s="6"/>
    </row>
    <row r="456" spans="1:6">
      <c r="A456" s="4" t="str">
        <f t="shared" si="7"/>
        <v/>
      </c>
      <c r="B456" s="4" t="str">
        <f>IF('20施設以上'!B435="","",ASC('20施設以上'!B435))</f>
        <v/>
      </c>
      <c r="C456" s="4" t="str">
        <f>IF('20施設以上'!C435="","",ASC('20施設以上'!C435))</f>
        <v/>
      </c>
      <c r="D456" s="4" t="str">
        <f>IF(いんふぉ・EnneSmart利用開始申込書!$B$48="希望しない","",IF('20施設以上'!F435="追加する","1",IF('20施設以上'!F435="追加しない","0","")))</f>
        <v/>
      </c>
      <c r="E456" s="4" t="str">
        <f>IF('20施設以上'!E435="電力量・請求情報","1",IF('20施設以上'!E435="電力量情報のみ","0",""))</f>
        <v/>
      </c>
      <c r="F456" s="6"/>
    </row>
    <row r="457" spans="1:6">
      <c r="A457" s="4" t="str">
        <f t="shared" si="7"/>
        <v/>
      </c>
      <c r="B457" s="4" t="str">
        <f>IF('20施設以上'!B436="","",ASC('20施設以上'!B436))</f>
        <v/>
      </c>
      <c r="C457" s="4" t="str">
        <f>IF('20施設以上'!C436="","",ASC('20施設以上'!C436))</f>
        <v/>
      </c>
      <c r="D457" s="4" t="str">
        <f>IF(いんふぉ・EnneSmart利用開始申込書!$B$48="希望しない","",IF('20施設以上'!F436="追加する","1",IF('20施設以上'!F436="追加しない","0","")))</f>
        <v/>
      </c>
      <c r="E457" s="4" t="str">
        <f>IF('20施設以上'!E436="電力量・請求情報","1",IF('20施設以上'!E436="電力量情報のみ","0",""))</f>
        <v/>
      </c>
      <c r="F457" s="6"/>
    </row>
    <row r="458" spans="1:6">
      <c r="A458" s="4" t="str">
        <f t="shared" si="7"/>
        <v/>
      </c>
      <c r="B458" s="4" t="str">
        <f>IF('20施設以上'!B437="","",ASC('20施設以上'!B437))</f>
        <v/>
      </c>
      <c r="C458" s="4" t="str">
        <f>IF('20施設以上'!C437="","",ASC('20施設以上'!C437))</f>
        <v/>
      </c>
      <c r="D458" s="4" t="str">
        <f>IF(いんふぉ・EnneSmart利用開始申込書!$B$48="希望しない","",IF('20施設以上'!F437="追加する","1",IF('20施設以上'!F437="追加しない","0","")))</f>
        <v/>
      </c>
      <c r="E458" s="4" t="str">
        <f>IF('20施設以上'!E437="電力量・請求情報","1",IF('20施設以上'!E437="電力量情報のみ","0",""))</f>
        <v/>
      </c>
      <c r="F458" s="6"/>
    </row>
    <row r="459" spans="1:6">
      <c r="A459" s="4" t="str">
        <f t="shared" si="7"/>
        <v/>
      </c>
      <c r="B459" s="4" t="str">
        <f>IF('20施設以上'!B438="","",ASC('20施設以上'!B438))</f>
        <v/>
      </c>
      <c r="C459" s="4" t="str">
        <f>IF('20施設以上'!C438="","",ASC('20施設以上'!C438))</f>
        <v/>
      </c>
      <c r="D459" s="4" t="str">
        <f>IF(いんふぉ・EnneSmart利用開始申込書!$B$48="希望しない","",IF('20施設以上'!F438="追加する","1",IF('20施設以上'!F438="追加しない","0","")))</f>
        <v/>
      </c>
      <c r="E459" s="4" t="str">
        <f>IF('20施設以上'!E438="電力量・請求情報","1",IF('20施設以上'!E438="電力量情報のみ","0",""))</f>
        <v/>
      </c>
      <c r="F459" s="6"/>
    </row>
    <row r="460" spans="1:6">
      <c r="A460" s="4" t="str">
        <f t="shared" si="7"/>
        <v/>
      </c>
      <c r="B460" s="4" t="str">
        <f>IF('20施設以上'!B439="","",ASC('20施設以上'!B439))</f>
        <v/>
      </c>
      <c r="C460" s="4" t="str">
        <f>IF('20施設以上'!C439="","",ASC('20施設以上'!C439))</f>
        <v/>
      </c>
      <c r="D460" s="4" t="str">
        <f>IF(いんふぉ・EnneSmart利用開始申込書!$B$48="希望しない","",IF('20施設以上'!F439="追加する","1",IF('20施設以上'!F439="追加しない","0","")))</f>
        <v/>
      </c>
      <c r="E460" s="4" t="str">
        <f>IF('20施設以上'!E439="電力量・請求情報","1",IF('20施設以上'!E439="電力量情報のみ","0",""))</f>
        <v/>
      </c>
      <c r="F460" s="6"/>
    </row>
    <row r="461" spans="1:6">
      <c r="A461" s="4" t="str">
        <f t="shared" si="7"/>
        <v/>
      </c>
      <c r="B461" s="4" t="str">
        <f>IF('20施設以上'!B440="","",ASC('20施設以上'!B440))</f>
        <v/>
      </c>
      <c r="C461" s="4" t="str">
        <f>IF('20施設以上'!C440="","",ASC('20施設以上'!C440))</f>
        <v/>
      </c>
      <c r="D461" s="4" t="str">
        <f>IF(いんふぉ・EnneSmart利用開始申込書!$B$48="希望しない","",IF('20施設以上'!F440="追加する","1",IF('20施設以上'!F440="追加しない","0","")))</f>
        <v/>
      </c>
      <c r="E461" s="4" t="str">
        <f>IF('20施設以上'!E440="電力量・請求情報","1",IF('20施設以上'!E440="電力量情報のみ","0",""))</f>
        <v/>
      </c>
      <c r="F461" s="6"/>
    </row>
    <row r="462" spans="1:6">
      <c r="A462" s="4" t="str">
        <f t="shared" si="7"/>
        <v/>
      </c>
      <c r="B462" s="4" t="str">
        <f>IF('20施設以上'!B441="","",ASC('20施設以上'!B441))</f>
        <v/>
      </c>
      <c r="C462" s="4" t="str">
        <f>IF('20施設以上'!C441="","",ASC('20施設以上'!C441))</f>
        <v/>
      </c>
      <c r="D462" s="4" t="str">
        <f>IF(いんふぉ・EnneSmart利用開始申込書!$B$48="希望しない","",IF('20施設以上'!F441="追加する","1",IF('20施設以上'!F441="追加しない","0","")))</f>
        <v/>
      </c>
      <c r="E462" s="4" t="str">
        <f>IF('20施設以上'!E441="電力量・請求情報","1",IF('20施設以上'!E441="電力量情報のみ","0",""))</f>
        <v/>
      </c>
      <c r="F462" s="6"/>
    </row>
    <row r="463" spans="1:6">
      <c r="A463" s="4" t="str">
        <f t="shared" si="7"/>
        <v/>
      </c>
      <c r="B463" s="4" t="str">
        <f>IF('20施設以上'!B442="","",ASC('20施設以上'!B442))</f>
        <v/>
      </c>
      <c r="C463" s="4" t="str">
        <f>IF('20施設以上'!C442="","",ASC('20施設以上'!C442))</f>
        <v/>
      </c>
      <c r="D463" s="4" t="str">
        <f>IF(いんふぉ・EnneSmart利用開始申込書!$B$48="希望しない","",IF('20施設以上'!F442="追加する","1",IF('20施設以上'!F442="追加しない","0","")))</f>
        <v/>
      </c>
      <c r="E463" s="4" t="str">
        <f>IF('20施設以上'!E442="電力量・請求情報","1",IF('20施設以上'!E442="電力量情報のみ","0",""))</f>
        <v/>
      </c>
      <c r="F463" s="6"/>
    </row>
    <row r="464" spans="1:6">
      <c r="A464" s="4" t="str">
        <f t="shared" si="7"/>
        <v/>
      </c>
      <c r="B464" s="4" t="str">
        <f>IF('20施設以上'!B443="","",ASC('20施設以上'!B443))</f>
        <v/>
      </c>
      <c r="C464" s="4" t="str">
        <f>IF('20施設以上'!C443="","",ASC('20施設以上'!C443))</f>
        <v/>
      </c>
      <c r="D464" s="4" t="str">
        <f>IF(いんふぉ・EnneSmart利用開始申込書!$B$48="希望しない","",IF('20施設以上'!F443="追加する","1",IF('20施設以上'!F443="追加しない","0","")))</f>
        <v/>
      </c>
      <c r="E464" s="4" t="str">
        <f>IF('20施設以上'!E443="電力量・請求情報","1",IF('20施設以上'!E443="電力量情報のみ","0",""))</f>
        <v/>
      </c>
      <c r="F464" s="6"/>
    </row>
    <row r="465" spans="1:6">
      <c r="A465" s="4" t="str">
        <f t="shared" si="7"/>
        <v/>
      </c>
      <c r="B465" s="4" t="str">
        <f>IF('20施設以上'!B444="","",ASC('20施設以上'!B444))</f>
        <v/>
      </c>
      <c r="C465" s="4" t="str">
        <f>IF('20施設以上'!C444="","",ASC('20施設以上'!C444))</f>
        <v/>
      </c>
      <c r="D465" s="4" t="str">
        <f>IF(いんふぉ・EnneSmart利用開始申込書!$B$48="希望しない","",IF('20施設以上'!F444="追加する","1",IF('20施設以上'!F444="追加しない","0","")))</f>
        <v/>
      </c>
      <c r="E465" s="4" t="str">
        <f>IF('20施設以上'!E444="電力量・請求情報","1",IF('20施設以上'!E444="電力量情報のみ","0",""))</f>
        <v/>
      </c>
      <c r="F465" s="6"/>
    </row>
    <row r="466" spans="1:6">
      <c r="A466" s="4" t="str">
        <f t="shared" si="7"/>
        <v/>
      </c>
      <c r="B466" s="4" t="str">
        <f>IF('20施設以上'!B445="","",ASC('20施設以上'!B445))</f>
        <v/>
      </c>
      <c r="C466" s="4" t="str">
        <f>IF('20施設以上'!C445="","",ASC('20施設以上'!C445))</f>
        <v/>
      </c>
      <c r="D466" s="4" t="str">
        <f>IF(いんふぉ・EnneSmart利用開始申込書!$B$48="希望しない","",IF('20施設以上'!F445="追加する","1",IF('20施設以上'!F445="追加しない","0","")))</f>
        <v/>
      </c>
      <c r="E466" s="4" t="str">
        <f>IF('20施設以上'!E445="電力量・請求情報","1",IF('20施設以上'!E445="電力量情報のみ","0",""))</f>
        <v/>
      </c>
      <c r="F466" s="6"/>
    </row>
    <row r="467" spans="1:6">
      <c r="A467" s="4" t="str">
        <f t="shared" si="7"/>
        <v/>
      </c>
      <c r="B467" s="4" t="str">
        <f>IF('20施設以上'!B446="","",ASC('20施設以上'!B446))</f>
        <v/>
      </c>
      <c r="C467" s="4" t="str">
        <f>IF('20施設以上'!C446="","",ASC('20施設以上'!C446))</f>
        <v/>
      </c>
      <c r="D467" s="4" t="str">
        <f>IF(いんふぉ・EnneSmart利用開始申込書!$B$48="希望しない","",IF('20施設以上'!F446="追加する","1",IF('20施設以上'!F446="追加しない","0","")))</f>
        <v/>
      </c>
      <c r="E467" s="4" t="str">
        <f>IF('20施設以上'!E446="電力量・請求情報","1",IF('20施設以上'!E446="電力量情報のみ","0",""))</f>
        <v/>
      </c>
      <c r="F467" s="6"/>
    </row>
    <row r="468" spans="1:6">
      <c r="A468" s="4" t="str">
        <f t="shared" si="7"/>
        <v/>
      </c>
      <c r="B468" s="4" t="str">
        <f>IF('20施設以上'!B447="","",ASC('20施設以上'!B447))</f>
        <v/>
      </c>
      <c r="C468" s="4" t="str">
        <f>IF('20施設以上'!C447="","",ASC('20施設以上'!C447))</f>
        <v/>
      </c>
      <c r="D468" s="4" t="str">
        <f>IF(いんふぉ・EnneSmart利用開始申込書!$B$48="希望しない","",IF('20施設以上'!F447="追加する","1",IF('20施設以上'!F447="追加しない","0","")))</f>
        <v/>
      </c>
      <c r="E468" s="4" t="str">
        <f>IF('20施設以上'!E447="電力量・請求情報","1",IF('20施設以上'!E447="電力量情報のみ","0",""))</f>
        <v/>
      </c>
      <c r="F468" s="6"/>
    </row>
    <row r="469" spans="1:6">
      <c r="A469" s="4" t="str">
        <f t="shared" si="7"/>
        <v/>
      </c>
      <c r="B469" s="4" t="str">
        <f>IF('20施設以上'!B448="","",ASC('20施設以上'!B448))</f>
        <v/>
      </c>
      <c r="C469" s="4" t="str">
        <f>IF('20施設以上'!C448="","",ASC('20施設以上'!C448))</f>
        <v/>
      </c>
      <c r="D469" s="4" t="str">
        <f>IF(いんふぉ・EnneSmart利用開始申込書!$B$48="希望しない","",IF('20施設以上'!F448="追加する","1",IF('20施設以上'!F448="追加しない","0","")))</f>
        <v/>
      </c>
      <c r="E469" s="4" t="str">
        <f>IF('20施設以上'!E448="電力量・請求情報","1",IF('20施設以上'!E448="電力量情報のみ","0",""))</f>
        <v/>
      </c>
      <c r="F469" s="6"/>
    </row>
    <row r="470" spans="1:6">
      <c r="A470" s="4" t="str">
        <f t="shared" si="7"/>
        <v/>
      </c>
      <c r="B470" s="4" t="str">
        <f>IF('20施設以上'!B449="","",ASC('20施設以上'!B449))</f>
        <v/>
      </c>
      <c r="C470" s="4" t="str">
        <f>IF('20施設以上'!C449="","",ASC('20施設以上'!C449))</f>
        <v/>
      </c>
      <c r="D470" s="4" t="str">
        <f>IF(いんふぉ・EnneSmart利用開始申込書!$B$48="希望しない","",IF('20施設以上'!F449="追加する","1",IF('20施設以上'!F449="追加しない","0","")))</f>
        <v/>
      </c>
      <c r="E470" s="4" t="str">
        <f>IF('20施設以上'!E449="電力量・請求情報","1",IF('20施設以上'!E449="電力量情報のみ","0",""))</f>
        <v/>
      </c>
      <c r="F470" s="6"/>
    </row>
    <row r="471" spans="1:6">
      <c r="A471" s="4" t="str">
        <f t="shared" si="7"/>
        <v/>
      </c>
      <c r="B471" s="4" t="str">
        <f>IF('20施設以上'!B450="","",ASC('20施設以上'!B450))</f>
        <v/>
      </c>
      <c r="C471" s="4" t="str">
        <f>IF('20施設以上'!C450="","",ASC('20施設以上'!C450))</f>
        <v/>
      </c>
      <c r="D471" s="4" t="str">
        <f>IF(いんふぉ・EnneSmart利用開始申込書!$B$48="希望しない","",IF('20施設以上'!F450="追加する","1",IF('20施設以上'!F450="追加しない","0","")))</f>
        <v/>
      </c>
      <c r="E471" s="4" t="str">
        <f>IF('20施設以上'!E450="電力量・請求情報","1",IF('20施設以上'!E450="電力量情報のみ","0",""))</f>
        <v/>
      </c>
      <c r="F471" s="6"/>
    </row>
    <row r="472" spans="1:6">
      <c r="A472" s="4" t="str">
        <f t="shared" si="7"/>
        <v/>
      </c>
      <c r="B472" s="4" t="str">
        <f>IF('20施設以上'!B451="","",ASC('20施設以上'!B451))</f>
        <v/>
      </c>
      <c r="C472" s="4" t="str">
        <f>IF('20施設以上'!C451="","",ASC('20施設以上'!C451))</f>
        <v/>
      </c>
      <c r="D472" s="4" t="str">
        <f>IF(いんふぉ・EnneSmart利用開始申込書!$B$48="希望しない","",IF('20施設以上'!F451="追加する","1",IF('20施設以上'!F451="追加しない","0","")))</f>
        <v/>
      </c>
      <c r="E472" s="4" t="str">
        <f>IF('20施設以上'!E451="電力量・請求情報","1",IF('20施設以上'!E451="電力量情報のみ","0",""))</f>
        <v/>
      </c>
      <c r="F472" s="6"/>
    </row>
    <row r="473" spans="1:6">
      <c r="A473" s="4" t="str">
        <f t="shared" si="7"/>
        <v/>
      </c>
      <c r="B473" s="4" t="str">
        <f>IF('20施設以上'!B452="","",ASC('20施設以上'!B452))</f>
        <v/>
      </c>
      <c r="C473" s="4" t="str">
        <f>IF('20施設以上'!C452="","",ASC('20施設以上'!C452))</f>
        <v/>
      </c>
      <c r="D473" s="4" t="str">
        <f>IF(いんふぉ・EnneSmart利用開始申込書!$B$48="希望しない","",IF('20施設以上'!F452="追加する","1",IF('20施設以上'!F452="追加しない","0","")))</f>
        <v/>
      </c>
      <c r="E473" s="4" t="str">
        <f>IF('20施設以上'!E452="電力量・請求情報","1",IF('20施設以上'!E452="電力量情報のみ","0",""))</f>
        <v/>
      </c>
      <c r="F473" s="6"/>
    </row>
    <row r="474" spans="1:6">
      <c r="A474" s="4" t="str">
        <f t="shared" ref="A474:A504" si="8">IF(LEN(B474&amp;C474)=0,"",A473+1)</f>
        <v/>
      </c>
      <c r="B474" s="4" t="str">
        <f>IF('20施設以上'!B453="","",ASC('20施設以上'!B453))</f>
        <v/>
      </c>
      <c r="C474" s="4" t="str">
        <f>IF('20施設以上'!C453="","",ASC('20施設以上'!C453))</f>
        <v/>
      </c>
      <c r="D474" s="4" t="str">
        <f>IF(いんふぉ・EnneSmart利用開始申込書!$B$48="希望しない","",IF('20施設以上'!F453="追加する","1",IF('20施設以上'!F453="追加しない","0","")))</f>
        <v/>
      </c>
      <c r="E474" s="4" t="str">
        <f>IF('20施設以上'!E453="電力量・請求情報","1",IF('20施設以上'!E453="電力量情報のみ","0",""))</f>
        <v/>
      </c>
      <c r="F474" s="6"/>
    </row>
    <row r="475" spans="1:6">
      <c r="A475" s="4" t="str">
        <f t="shared" si="8"/>
        <v/>
      </c>
      <c r="B475" s="4" t="str">
        <f>IF('20施設以上'!B454="","",ASC('20施設以上'!B454))</f>
        <v/>
      </c>
      <c r="C475" s="4" t="str">
        <f>IF('20施設以上'!C454="","",ASC('20施設以上'!C454))</f>
        <v/>
      </c>
      <c r="D475" s="4" t="str">
        <f>IF(いんふぉ・EnneSmart利用開始申込書!$B$48="希望しない","",IF('20施設以上'!F454="追加する","1",IF('20施設以上'!F454="追加しない","0","")))</f>
        <v/>
      </c>
      <c r="E475" s="4" t="str">
        <f>IF('20施設以上'!E454="電力量・請求情報","1",IF('20施設以上'!E454="電力量情報のみ","0",""))</f>
        <v/>
      </c>
      <c r="F475" s="6"/>
    </row>
    <row r="476" spans="1:6">
      <c r="A476" s="4" t="str">
        <f t="shared" si="8"/>
        <v/>
      </c>
      <c r="B476" s="4" t="str">
        <f>IF('20施設以上'!B455="","",ASC('20施設以上'!B455))</f>
        <v/>
      </c>
      <c r="C476" s="4" t="str">
        <f>IF('20施設以上'!C455="","",ASC('20施設以上'!C455))</f>
        <v/>
      </c>
      <c r="D476" s="4" t="str">
        <f>IF(いんふぉ・EnneSmart利用開始申込書!$B$48="希望しない","",IF('20施設以上'!F455="追加する","1",IF('20施設以上'!F455="追加しない","0","")))</f>
        <v/>
      </c>
      <c r="E476" s="4" t="str">
        <f>IF('20施設以上'!E455="電力量・請求情報","1",IF('20施設以上'!E455="電力量情報のみ","0",""))</f>
        <v/>
      </c>
      <c r="F476" s="6"/>
    </row>
    <row r="477" spans="1:6">
      <c r="A477" s="4" t="str">
        <f t="shared" si="8"/>
        <v/>
      </c>
      <c r="B477" s="4" t="str">
        <f>IF('20施設以上'!B456="","",ASC('20施設以上'!B456))</f>
        <v/>
      </c>
      <c r="C477" s="4" t="str">
        <f>IF('20施設以上'!C456="","",ASC('20施設以上'!C456))</f>
        <v/>
      </c>
      <c r="D477" s="4" t="str">
        <f>IF(いんふぉ・EnneSmart利用開始申込書!$B$48="希望しない","",IF('20施設以上'!F456="追加する","1",IF('20施設以上'!F456="追加しない","0","")))</f>
        <v/>
      </c>
      <c r="E477" s="4" t="str">
        <f>IF('20施設以上'!E456="電力量・請求情報","1",IF('20施設以上'!E456="電力量情報のみ","0",""))</f>
        <v/>
      </c>
      <c r="F477" s="6"/>
    </row>
    <row r="478" spans="1:6">
      <c r="A478" s="4" t="str">
        <f t="shared" si="8"/>
        <v/>
      </c>
      <c r="B478" s="4" t="str">
        <f>IF('20施設以上'!B457="","",ASC('20施設以上'!B457))</f>
        <v/>
      </c>
      <c r="C478" s="4" t="str">
        <f>IF('20施設以上'!C457="","",ASC('20施設以上'!C457))</f>
        <v/>
      </c>
      <c r="D478" s="4" t="str">
        <f>IF(いんふぉ・EnneSmart利用開始申込書!$B$48="希望しない","",IF('20施設以上'!F457="追加する","1",IF('20施設以上'!F457="追加しない","0","")))</f>
        <v/>
      </c>
      <c r="E478" s="4" t="str">
        <f>IF('20施設以上'!E457="電力量・請求情報","1",IF('20施設以上'!E457="電力量情報のみ","0",""))</f>
        <v/>
      </c>
      <c r="F478" s="6"/>
    </row>
    <row r="479" spans="1:6">
      <c r="A479" s="4" t="str">
        <f t="shared" si="8"/>
        <v/>
      </c>
      <c r="B479" s="4" t="str">
        <f>IF('20施設以上'!B458="","",ASC('20施設以上'!B458))</f>
        <v/>
      </c>
      <c r="C479" s="4" t="str">
        <f>IF('20施設以上'!C458="","",ASC('20施設以上'!C458))</f>
        <v/>
      </c>
      <c r="D479" s="4" t="str">
        <f>IF(いんふぉ・EnneSmart利用開始申込書!$B$48="希望しない","",IF('20施設以上'!F458="追加する","1",IF('20施設以上'!F458="追加しない","0","")))</f>
        <v/>
      </c>
      <c r="E479" s="4" t="str">
        <f>IF('20施設以上'!E458="電力量・請求情報","1",IF('20施設以上'!E458="電力量情報のみ","0",""))</f>
        <v/>
      </c>
      <c r="F479" s="6"/>
    </row>
    <row r="480" spans="1:6">
      <c r="A480" s="4" t="str">
        <f t="shared" si="8"/>
        <v/>
      </c>
      <c r="B480" s="4" t="str">
        <f>IF('20施設以上'!B459="","",ASC('20施設以上'!B459))</f>
        <v/>
      </c>
      <c r="C480" s="4" t="str">
        <f>IF('20施設以上'!C459="","",ASC('20施設以上'!C459))</f>
        <v/>
      </c>
      <c r="D480" s="4" t="str">
        <f>IF(いんふぉ・EnneSmart利用開始申込書!$B$48="希望しない","",IF('20施設以上'!F459="追加する","1",IF('20施設以上'!F459="追加しない","0","")))</f>
        <v/>
      </c>
      <c r="E480" s="4" t="str">
        <f>IF('20施設以上'!E459="電力量・請求情報","1",IF('20施設以上'!E459="電力量情報のみ","0",""))</f>
        <v/>
      </c>
      <c r="F480" s="6"/>
    </row>
    <row r="481" spans="1:6">
      <c r="A481" s="4" t="str">
        <f t="shared" si="8"/>
        <v/>
      </c>
      <c r="B481" s="4" t="str">
        <f>IF('20施設以上'!B460="","",ASC('20施設以上'!B460))</f>
        <v/>
      </c>
      <c r="C481" s="4" t="str">
        <f>IF('20施設以上'!C460="","",ASC('20施設以上'!C460))</f>
        <v/>
      </c>
      <c r="D481" s="4" t="str">
        <f>IF(いんふぉ・EnneSmart利用開始申込書!$B$48="希望しない","",IF('20施設以上'!F460="追加する","1",IF('20施設以上'!F460="追加しない","0","")))</f>
        <v/>
      </c>
      <c r="E481" s="4" t="str">
        <f>IF('20施設以上'!E460="電力量・請求情報","1",IF('20施設以上'!E460="電力量情報のみ","0",""))</f>
        <v/>
      </c>
      <c r="F481" s="6"/>
    </row>
    <row r="482" spans="1:6">
      <c r="A482" s="4" t="str">
        <f t="shared" si="8"/>
        <v/>
      </c>
      <c r="B482" s="4" t="str">
        <f>IF('20施設以上'!B461="","",ASC('20施設以上'!B461))</f>
        <v/>
      </c>
      <c r="C482" s="4" t="str">
        <f>IF('20施設以上'!C461="","",ASC('20施設以上'!C461))</f>
        <v/>
      </c>
      <c r="D482" s="4" t="str">
        <f>IF(いんふぉ・EnneSmart利用開始申込書!$B$48="希望しない","",IF('20施設以上'!F461="追加する","1",IF('20施設以上'!F461="追加しない","0","")))</f>
        <v/>
      </c>
      <c r="E482" s="4" t="str">
        <f>IF('20施設以上'!E461="電力量・請求情報","1",IF('20施設以上'!E461="電力量情報のみ","0",""))</f>
        <v/>
      </c>
      <c r="F482" s="6"/>
    </row>
    <row r="483" spans="1:6">
      <c r="A483" s="4" t="str">
        <f t="shared" si="8"/>
        <v/>
      </c>
      <c r="B483" s="4" t="str">
        <f>IF('20施設以上'!B462="","",ASC('20施設以上'!B462))</f>
        <v/>
      </c>
      <c r="C483" s="4" t="str">
        <f>IF('20施設以上'!C462="","",ASC('20施設以上'!C462))</f>
        <v/>
      </c>
      <c r="D483" s="4" t="str">
        <f>IF(いんふぉ・EnneSmart利用開始申込書!$B$48="希望しない","",IF('20施設以上'!F462="追加する","1",IF('20施設以上'!F462="追加しない","0","")))</f>
        <v/>
      </c>
      <c r="E483" s="4" t="str">
        <f>IF('20施設以上'!E462="電力量・請求情報","1",IF('20施設以上'!E462="電力量情報のみ","0",""))</f>
        <v/>
      </c>
      <c r="F483" s="6"/>
    </row>
    <row r="484" spans="1:6">
      <c r="A484" s="4" t="str">
        <f t="shared" si="8"/>
        <v/>
      </c>
      <c r="B484" s="4" t="str">
        <f>IF('20施設以上'!B463="","",ASC('20施設以上'!B463))</f>
        <v/>
      </c>
      <c r="C484" s="4" t="str">
        <f>IF('20施設以上'!C463="","",ASC('20施設以上'!C463))</f>
        <v/>
      </c>
      <c r="D484" s="4" t="str">
        <f>IF(いんふぉ・EnneSmart利用開始申込書!$B$48="希望しない","",IF('20施設以上'!F463="追加する","1",IF('20施設以上'!F463="追加しない","0","")))</f>
        <v/>
      </c>
      <c r="E484" s="4" t="str">
        <f>IF('20施設以上'!E463="電力量・請求情報","1",IF('20施設以上'!E463="電力量情報のみ","0",""))</f>
        <v/>
      </c>
      <c r="F484" s="6"/>
    </row>
    <row r="485" spans="1:6">
      <c r="A485" s="4" t="str">
        <f t="shared" si="8"/>
        <v/>
      </c>
      <c r="B485" s="4" t="str">
        <f>IF('20施設以上'!B464="","",ASC('20施設以上'!B464))</f>
        <v/>
      </c>
      <c r="C485" s="4" t="str">
        <f>IF('20施設以上'!C464="","",ASC('20施設以上'!C464))</f>
        <v/>
      </c>
      <c r="D485" s="4" t="str">
        <f>IF(いんふぉ・EnneSmart利用開始申込書!$B$48="希望しない","",IF('20施設以上'!F464="追加する","1",IF('20施設以上'!F464="追加しない","0","")))</f>
        <v/>
      </c>
      <c r="E485" s="4" t="str">
        <f>IF('20施設以上'!E464="電力量・請求情報","1",IF('20施設以上'!E464="電力量情報のみ","0",""))</f>
        <v/>
      </c>
      <c r="F485" s="6"/>
    </row>
    <row r="486" spans="1:6">
      <c r="A486" s="4" t="str">
        <f t="shared" si="8"/>
        <v/>
      </c>
      <c r="B486" s="4" t="str">
        <f>IF('20施設以上'!B465="","",ASC('20施設以上'!B465))</f>
        <v/>
      </c>
      <c r="C486" s="4" t="str">
        <f>IF('20施設以上'!C465="","",ASC('20施設以上'!C465))</f>
        <v/>
      </c>
      <c r="D486" s="4" t="str">
        <f>IF(いんふぉ・EnneSmart利用開始申込書!$B$48="希望しない","",IF('20施設以上'!F465="追加する","1",IF('20施設以上'!F465="追加しない","0","")))</f>
        <v/>
      </c>
      <c r="E486" s="4" t="str">
        <f>IF('20施設以上'!E465="電力量・請求情報","1",IF('20施設以上'!E465="電力量情報のみ","0",""))</f>
        <v/>
      </c>
      <c r="F486" s="6"/>
    </row>
    <row r="487" spans="1:6">
      <c r="A487" s="4" t="str">
        <f t="shared" si="8"/>
        <v/>
      </c>
      <c r="B487" s="4" t="str">
        <f>IF('20施設以上'!B466="","",ASC('20施設以上'!B466))</f>
        <v/>
      </c>
      <c r="C487" s="4" t="str">
        <f>IF('20施設以上'!C466="","",ASC('20施設以上'!C466))</f>
        <v/>
      </c>
      <c r="D487" s="4" t="str">
        <f>IF(いんふぉ・EnneSmart利用開始申込書!$B$48="希望しない","",IF('20施設以上'!F466="追加する","1",IF('20施設以上'!F466="追加しない","0","")))</f>
        <v/>
      </c>
      <c r="E487" s="4" t="str">
        <f>IF('20施設以上'!E466="電力量・請求情報","1",IF('20施設以上'!E466="電力量情報のみ","0",""))</f>
        <v/>
      </c>
      <c r="F487" s="6"/>
    </row>
    <row r="488" spans="1:6">
      <c r="A488" s="4" t="str">
        <f t="shared" si="8"/>
        <v/>
      </c>
      <c r="B488" s="4" t="str">
        <f>IF('20施設以上'!B467="","",ASC('20施設以上'!B467))</f>
        <v/>
      </c>
      <c r="C488" s="4" t="str">
        <f>IF('20施設以上'!C467="","",ASC('20施設以上'!C467))</f>
        <v/>
      </c>
      <c r="D488" s="4" t="str">
        <f>IF(いんふぉ・EnneSmart利用開始申込書!$B$48="希望しない","",IF('20施設以上'!F467="追加する","1",IF('20施設以上'!F467="追加しない","0","")))</f>
        <v/>
      </c>
      <c r="E488" s="4" t="str">
        <f>IF('20施設以上'!E467="電力量・請求情報","1",IF('20施設以上'!E467="電力量情報のみ","0",""))</f>
        <v/>
      </c>
      <c r="F488" s="6"/>
    </row>
    <row r="489" spans="1:6">
      <c r="A489" s="4" t="str">
        <f t="shared" si="8"/>
        <v/>
      </c>
      <c r="B489" s="4" t="str">
        <f>IF('20施設以上'!B468="","",ASC('20施設以上'!B468))</f>
        <v/>
      </c>
      <c r="C489" s="4" t="str">
        <f>IF('20施設以上'!C468="","",ASC('20施設以上'!C468))</f>
        <v/>
      </c>
      <c r="D489" s="4" t="str">
        <f>IF(いんふぉ・EnneSmart利用開始申込書!$B$48="希望しない","",IF('20施設以上'!F468="追加する","1",IF('20施設以上'!F468="追加しない","0","")))</f>
        <v/>
      </c>
      <c r="E489" s="4" t="str">
        <f>IF('20施設以上'!E468="電力量・請求情報","1",IF('20施設以上'!E468="電力量情報のみ","0",""))</f>
        <v/>
      </c>
      <c r="F489" s="6"/>
    </row>
    <row r="490" spans="1:6">
      <c r="A490" s="4" t="str">
        <f t="shared" si="8"/>
        <v/>
      </c>
      <c r="B490" s="4" t="str">
        <f>IF('20施設以上'!B469="","",ASC('20施設以上'!B469))</f>
        <v/>
      </c>
      <c r="C490" s="4" t="str">
        <f>IF('20施設以上'!C469="","",ASC('20施設以上'!C469))</f>
        <v/>
      </c>
      <c r="D490" s="4" t="str">
        <f>IF(いんふぉ・EnneSmart利用開始申込書!$B$48="希望しない","",IF('20施設以上'!F469="追加する","1",IF('20施設以上'!F469="追加しない","0","")))</f>
        <v/>
      </c>
      <c r="E490" s="4" t="str">
        <f>IF('20施設以上'!E469="電力量・請求情報","1",IF('20施設以上'!E469="電力量情報のみ","0",""))</f>
        <v/>
      </c>
      <c r="F490" s="6"/>
    </row>
    <row r="491" spans="1:6">
      <c r="A491" s="4" t="str">
        <f t="shared" si="8"/>
        <v/>
      </c>
      <c r="B491" s="4" t="str">
        <f>IF('20施設以上'!B470="","",ASC('20施設以上'!B470))</f>
        <v/>
      </c>
      <c r="C491" s="4" t="str">
        <f>IF('20施設以上'!C470="","",ASC('20施設以上'!C470))</f>
        <v/>
      </c>
      <c r="D491" s="4" t="str">
        <f>IF(いんふぉ・EnneSmart利用開始申込書!$B$48="希望しない","",IF('20施設以上'!F470="追加する","1",IF('20施設以上'!F470="追加しない","0","")))</f>
        <v/>
      </c>
      <c r="E491" s="4" t="str">
        <f>IF('20施設以上'!E470="電力量・請求情報","1",IF('20施設以上'!E470="電力量情報のみ","0",""))</f>
        <v/>
      </c>
      <c r="F491" s="6"/>
    </row>
    <row r="492" spans="1:6">
      <c r="A492" s="4" t="str">
        <f t="shared" si="8"/>
        <v/>
      </c>
      <c r="B492" s="4" t="str">
        <f>IF('20施設以上'!B471="","",ASC('20施設以上'!B471))</f>
        <v/>
      </c>
      <c r="C492" s="4" t="str">
        <f>IF('20施設以上'!C471="","",ASC('20施設以上'!C471))</f>
        <v/>
      </c>
      <c r="D492" s="4" t="str">
        <f>IF(いんふぉ・EnneSmart利用開始申込書!$B$48="希望しない","",IF('20施設以上'!F471="追加する","1",IF('20施設以上'!F471="追加しない","0","")))</f>
        <v/>
      </c>
      <c r="E492" s="4" t="str">
        <f>IF('20施設以上'!E471="電力量・請求情報","1",IF('20施設以上'!E471="電力量情報のみ","0",""))</f>
        <v/>
      </c>
      <c r="F492" s="6"/>
    </row>
    <row r="493" spans="1:6">
      <c r="A493" s="4" t="str">
        <f t="shared" si="8"/>
        <v/>
      </c>
      <c r="B493" s="4" t="str">
        <f>IF('20施設以上'!B472="","",ASC('20施設以上'!B472))</f>
        <v/>
      </c>
      <c r="C493" s="4" t="str">
        <f>IF('20施設以上'!C472="","",ASC('20施設以上'!C472))</f>
        <v/>
      </c>
      <c r="D493" s="4" t="str">
        <f>IF(いんふぉ・EnneSmart利用開始申込書!$B$48="希望しない","",IF('20施設以上'!F472="追加する","1",IF('20施設以上'!F472="追加しない","0","")))</f>
        <v/>
      </c>
      <c r="E493" s="4" t="str">
        <f>IF('20施設以上'!E472="電力量・請求情報","1",IF('20施設以上'!E472="電力量情報のみ","0",""))</f>
        <v/>
      </c>
      <c r="F493" s="6"/>
    </row>
    <row r="494" spans="1:6">
      <c r="A494" s="4" t="str">
        <f t="shared" si="8"/>
        <v/>
      </c>
      <c r="B494" s="4" t="str">
        <f>IF('20施設以上'!B473="","",ASC('20施設以上'!B473))</f>
        <v/>
      </c>
      <c r="C494" s="4" t="str">
        <f>IF('20施設以上'!C473="","",ASC('20施設以上'!C473))</f>
        <v/>
      </c>
      <c r="D494" s="4" t="str">
        <f>IF(いんふぉ・EnneSmart利用開始申込書!$B$48="希望しない","",IF('20施設以上'!F473="追加する","1",IF('20施設以上'!F473="追加しない","0","")))</f>
        <v/>
      </c>
      <c r="E494" s="4" t="str">
        <f>IF('20施設以上'!E473="電力量・請求情報","1",IF('20施設以上'!E473="電力量情報のみ","0",""))</f>
        <v/>
      </c>
      <c r="F494" s="6"/>
    </row>
    <row r="495" spans="1:6">
      <c r="A495" s="4" t="str">
        <f t="shared" si="8"/>
        <v/>
      </c>
      <c r="B495" s="4" t="str">
        <f>IF('20施設以上'!B474="","",ASC('20施設以上'!B474))</f>
        <v/>
      </c>
      <c r="C495" s="4" t="str">
        <f>IF('20施設以上'!C474="","",ASC('20施設以上'!C474))</f>
        <v/>
      </c>
      <c r="D495" s="4" t="str">
        <f>IF(いんふぉ・EnneSmart利用開始申込書!$B$48="希望しない","",IF('20施設以上'!F474="追加する","1",IF('20施設以上'!F474="追加しない","0","")))</f>
        <v/>
      </c>
      <c r="E495" s="4" t="str">
        <f>IF('20施設以上'!E474="電力量・請求情報","1",IF('20施設以上'!E474="電力量情報のみ","0",""))</f>
        <v/>
      </c>
      <c r="F495" s="6"/>
    </row>
    <row r="496" spans="1:6">
      <c r="A496" s="4" t="str">
        <f t="shared" si="8"/>
        <v/>
      </c>
      <c r="B496" s="4" t="str">
        <f>IF('20施設以上'!B475="","",ASC('20施設以上'!B475))</f>
        <v/>
      </c>
      <c r="C496" s="4" t="str">
        <f>IF('20施設以上'!C475="","",ASC('20施設以上'!C475))</f>
        <v/>
      </c>
      <c r="D496" s="4" t="str">
        <f>IF(いんふぉ・EnneSmart利用開始申込書!$B$48="希望しない","",IF('20施設以上'!F475="追加する","1",IF('20施設以上'!F475="追加しない","0","")))</f>
        <v/>
      </c>
      <c r="E496" s="4" t="str">
        <f>IF('20施設以上'!E475="電力量・請求情報","1",IF('20施設以上'!E475="電力量情報のみ","0",""))</f>
        <v/>
      </c>
      <c r="F496" s="6"/>
    </row>
    <row r="497" spans="1:6">
      <c r="A497" s="4" t="str">
        <f t="shared" si="8"/>
        <v/>
      </c>
      <c r="B497" s="4" t="str">
        <f>IF('20施設以上'!B476="","",ASC('20施設以上'!B476))</f>
        <v/>
      </c>
      <c r="C497" s="4" t="str">
        <f>IF('20施設以上'!C476="","",ASC('20施設以上'!C476))</f>
        <v/>
      </c>
      <c r="D497" s="4" t="str">
        <f>IF(いんふぉ・EnneSmart利用開始申込書!$B$48="希望しない","",IF('20施設以上'!F476="追加する","1",IF('20施設以上'!F476="追加しない","0","")))</f>
        <v/>
      </c>
      <c r="E497" s="4" t="str">
        <f>IF('20施設以上'!E476="電力量・請求情報","1",IF('20施設以上'!E476="電力量情報のみ","0",""))</f>
        <v/>
      </c>
      <c r="F497" s="6"/>
    </row>
    <row r="498" spans="1:6">
      <c r="A498" s="4" t="str">
        <f t="shared" si="8"/>
        <v/>
      </c>
      <c r="B498" s="4" t="str">
        <f>IF('20施設以上'!B477="","",ASC('20施設以上'!B477))</f>
        <v/>
      </c>
      <c r="C498" s="4" t="str">
        <f>IF('20施設以上'!C477="","",ASC('20施設以上'!C477))</f>
        <v/>
      </c>
      <c r="D498" s="4" t="str">
        <f>IF(いんふぉ・EnneSmart利用開始申込書!$B$48="希望しない","",IF('20施設以上'!F477="追加する","1",IF('20施設以上'!F477="追加しない","0","")))</f>
        <v/>
      </c>
      <c r="E498" s="4" t="str">
        <f>IF('20施設以上'!E477="電力量・請求情報","1",IF('20施設以上'!E477="電力量情報のみ","0",""))</f>
        <v/>
      </c>
      <c r="F498" s="6"/>
    </row>
    <row r="499" spans="1:6">
      <c r="A499" s="4" t="str">
        <f t="shared" si="8"/>
        <v/>
      </c>
      <c r="B499" s="4" t="str">
        <f>IF('20施設以上'!B478="","",ASC('20施設以上'!B478))</f>
        <v/>
      </c>
      <c r="C499" s="4" t="str">
        <f>IF('20施設以上'!C478="","",ASC('20施設以上'!C478))</f>
        <v/>
      </c>
      <c r="D499" s="4" t="str">
        <f>IF(いんふぉ・EnneSmart利用開始申込書!$B$48="希望しない","",IF('20施設以上'!F478="追加する","1",IF('20施設以上'!F478="追加しない","0","")))</f>
        <v/>
      </c>
      <c r="E499" s="4" t="str">
        <f>IF('20施設以上'!E478="電力量・請求情報","1",IF('20施設以上'!E478="電力量情報のみ","0",""))</f>
        <v/>
      </c>
      <c r="F499" s="6"/>
    </row>
    <row r="500" spans="1:6">
      <c r="A500" s="4" t="str">
        <f t="shared" si="8"/>
        <v/>
      </c>
      <c r="B500" s="4" t="str">
        <f>IF('20施設以上'!B479="","",ASC('20施設以上'!B479))</f>
        <v/>
      </c>
      <c r="C500" s="4" t="str">
        <f>IF('20施設以上'!C479="","",ASC('20施設以上'!C479))</f>
        <v/>
      </c>
      <c r="D500" s="4" t="str">
        <f>IF(いんふぉ・EnneSmart利用開始申込書!$B$48="希望しない","",IF('20施設以上'!F479="追加する","1",IF('20施設以上'!F479="追加しない","0","")))</f>
        <v/>
      </c>
      <c r="E500" s="4" t="str">
        <f>IF('20施設以上'!E479="電力量・請求情報","1",IF('20施設以上'!E479="電力量情報のみ","0",""))</f>
        <v/>
      </c>
      <c r="F500" s="6"/>
    </row>
    <row r="501" spans="1:6">
      <c r="A501" s="4" t="str">
        <f t="shared" si="8"/>
        <v/>
      </c>
      <c r="B501" s="4" t="str">
        <f>IF('20施設以上'!B480="","",ASC('20施設以上'!B480))</f>
        <v/>
      </c>
      <c r="C501" s="4" t="str">
        <f>IF('20施設以上'!C480="","",ASC('20施設以上'!C480))</f>
        <v/>
      </c>
      <c r="D501" s="4" t="str">
        <f>IF(いんふぉ・EnneSmart利用開始申込書!$B$48="希望しない","",IF('20施設以上'!F480="追加する","1",IF('20施設以上'!F480="追加しない","0","")))</f>
        <v/>
      </c>
      <c r="E501" s="4" t="str">
        <f>IF('20施設以上'!E480="電力量・請求情報","1",IF('20施設以上'!E480="電力量情報のみ","0",""))</f>
        <v/>
      </c>
      <c r="F501" s="6"/>
    </row>
    <row r="502" spans="1:6">
      <c r="A502" s="4" t="str">
        <f t="shared" si="8"/>
        <v/>
      </c>
      <c r="B502" s="4" t="str">
        <f>IF('20施設以上'!B481="","",ASC('20施設以上'!B481))</f>
        <v/>
      </c>
      <c r="C502" s="4" t="str">
        <f>IF('20施設以上'!C481="","",ASC('20施設以上'!C481))</f>
        <v/>
      </c>
      <c r="D502" s="4" t="str">
        <f>IF(いんふぉ・EnneSmart利用開始申込書!$B$48="希望しない","",IF('20施設以上'!F481="追加する","1",IF('20施設以上'!F481="追加しない","0","")))</f>
        <v/>
      </c>
      <c r="E502" s="4" t="str">
        <f>IF('20施設以上'!E481="電力量・請求情報","1",IF('20施設以上'!E481="電力量情報のみ","0",""))</f>
        <v/>
      </c>
      <c r="F502" s="6"/>
    </row>
    <row r="503" spans="1:6">
      <c r="A503" s="4" t="str">
        <f t="shared" si="8"/>
        <v/>
      </c>
      <c r="B503" s="4" t="str">
        <f>IF('20施設以上'!B482="","",ASC('20施設以上'!B482))</f>
        <v/>
      </c>
      <c r="C503" s="4" t="str">
        <f>IF('20施設以上'!C482="","",ASC('20施設以上'!C482))</f>
        <v/>
      </c>
      <c r="D503" s="4" t="str">
        <f>IF(いんふぉ・EnneSmart利用開始申込書!$B$48="希望しない","",IF('20施設以上'!F482="追加する","1",IF('20施設以上'!F482="追加しない","0","")))</f>
        <v/>
      </c>
      <c r="E503" s="4" t="str">
        <f>IF('20施設以上'!E482="電力量・請求情報","1",IF('20施設以上'!E482="電力量情報のみ","0",""))</f>
        <v/>
      </c>
      <c r="F503" s="6"/>
    </row>
    <row r="504" spans="1:6">
      <c r="A504" s="4" t="str">
        <f t="shared" si="8"/>
        <v/>
      </c>
      <c r="B504" s="4" t="str">
        <f>IF('20施設以上'!B483="","",ASC('20施設以上'!B483))</f>
        <v/>
      </c>
      <c r="C504" s="4" t="str">
        <f>IF('20施設以上'!C483="","",ASC('20施設以上'!C483))</f>
        <v/>
      </c>
      <c r="D504" s="4" t="str">
        <f>IF(いんふぉ・EnneSmart利用開始申込書!$B$48="希望しない","",IF('20施設以上'!F483="追加する","1",IF('20施設以上'!F483="追加しない","0","")))</f>
        <v/>
      </c>
      <c r="E504" s="4" t="str">
        <f>IF('20施設以上'!E483="電力量・請求情報","1",IF('20施設以上'!E483="電力量情報のみ","0",""))</f>
        <v/>
      </c>
      <c r="F504" s="6"/>
    </row>
  </sheetData>
  <sheetProtection password="EB7D" sheet="1" objects="1" scenarios="1"/>
  <protectedRanges>
    <protectedRange sqref="G3" name="範囲1"/>
  </protectedRanges>
  <phoneticPr fontId="1"/>
  <pageMargins left="0.7" right="0.7" top="0.75" bottom="0.75" header="0.3" footer="0.3"/>
  <pageSetup paperSize="9" scale="57" orientation="landscape" r:id="rId1"/>
  <rowBreaks count="1" manualBreakCount="1">
    <brk id="35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504"/>
  <sheetViews>
    <sheetView topLeftCell="A2" workbookViewId="0">
      <selection activeCell="G28" sqref="G28"/>
    </sheetView>
  </sheetViews>
  <sheetFormatPr defaultColWidth="5.625" defaultRowHeight="13.5"/>
  <cols>
    <col min="1" max="1" width="3.375" bestFit="1" customWidth="1"/>
    <col min="2" max="2" width="25" bestFit="1" customWidth="1"/>
    <col min="3" max="3" width="11.625" bestFit="1" customWidth="1"/>
    <col min="4" max="4" width="28.25" bestFit="1" customWidth="1"/>
    <col min="5" max="5" width="22.75" bestFit="1" customWidth="1"/>
    <col min="6" max="6" width="18.5" bestFit="1" customWidth="1"/>
    <col min="7" max="7" width="21.5" bestFit="1" customWidth="1"/>
    <col min="8" max="8" width="14.25" bestFit="1" customWidth="1"/>
    <col min="9" max="9" width="17.25" bestFit="1" customWidth="1"/>
    <col min="10" max="10" width="15.125" bestFit="1" customWidth="1"/>
  </cols>
  <sheetData>
    <row r="2" spans="1:10">
      <c r="B2" s="27" t="str">
        <f>""&amp;システム取込用シート_WORK!B2</f>
        <v>法人名</v>
      </c>
      <c r="C2" s="27" t="str">
        <f>""&amp;システム取込用シート_WORK!C2</f>
        <v>部署名</v>
      </c>
      <c r="D2" s="27" t="str">
        <f>""&amp;システム取込用シート_WORK!D2</f>
        <v>メールアドレス</v>
      </c>
      <c r="E2" s="27" t="str">
        <f>""&amp;システム取込用シート_WORK!E2</f>
        <v>暗号化パスワード</v>
      </c>
      <c r="F2" s="27" t="str">
        <f>""&amp;システム取込用シート_WORK!F2</f>
        <v>グループID発行有無</v>
      </c>
      <c r="G2" s="27" t="str">
        <f>""&amp;システム取込用シート_WORK!G2</f>
        <v>グループID名称
（任意設定の場合記載）</v>
      </c>
      <c r="H2" s="27" t="str">
        <f>""&amp;システム取込用シート_WORK!H2</f>
        <v>追加グループID</v>
      </c>
      <c r="I2" s="27" t="str">
        <f>""&amp;システム取込用シート_WORK!I2</f>
        <v>請求情報参照権限</v>
      </c>
      <c r="J2" s="27" t="str">
        <f>""&amp;システム取込用シート_WORK!J2</f>
        <v>利用開始希望日</v>
      </c>
    </row>
    <row r="3" spans="1:10">
      <c r="B3" s="4" t="str">
        <f>""&amp;システム取込用シート_WORK!B3</f>
        <v>0</v>
      </c>
      <c r="C3" s="4" t="str">
        <f>""&amp;システム取込用シート_WORK!C3</f>
        <v>0</v>
      </c>
      <c r="D3" s="4" t="str">
        <f>""&amp;システム取込用シート_WORK!D3</f>
        <v>0</v>
      </c>
      <c r="E3" s="4" t="str">
        <f>""&amp;システム取込用シート_WORK!E3</f>
        <v/>
      </c>
      <c r="F3" s="4" t="str">
        <f>""&amp;システム取込用シート_WORK!F3</f>
        <v>0</v>
      </c>
      <c r="G3" s="4" t="str">
        <f>""&amp;システム取込用シート_WORK!G3</f>
        <v/>
      </c>
      <c r="H3" s="4" t="str">
        <f>""&amp;システム取込用シート_WORK!H3</f>
        <v/>
      </c>
      <c r="I3" s="4" t="str">
        <f>""&amp;システム取込用シート_WORK!I3</f>
        <v/>
      </c>
      <c r="J3" s="4" t="str">
        <f>""&amp;システム取込用シート_WORK!J3</f>
        <v/>
      </c>
    </row>
    <row r="4" spans="1:10">
      <c r="A4" s="27" t="str">
        <f>""&amp;システム取込用シート_WORK!A4</f>
        <v>＃</v>
      </c>
      <c r="B4" s="27" t="str">
        <f>""&amp;システム取込用シート_WORK!B4</f>
        <v>供給地点特定番号</v>
      </c>
      <c r="C4" s="27" t="str">
        <f>""&amp;システム取込用シート_WORK!C4</f>
        <v>お客様番号</v>
      </c>
      <c r="D4" s="27" t="str">
        <f>""&amp;システム取込用シート_WORK!D4</f>
        <v>グループID紐付</v>
      </c>
      <c r="E4" s="27" t="str">
        <f>""&amp;システム取込用シート_WORK!E4</f>
        <v>請求情報参照権限</v>
      </c>
      <c r="F4" s="7" t="str">
        <f>""&amp;システム取込用シート_WORK!F4</f>
        <v/>
      </c>
    </row>
    <row r="5" spans="1:10">
      <c r="A5" s="4" t="str">
        <f>""&amp;システム取込用シート_WORK!A5</f>
        <v/>
      </c>
      <c r="B5" s="4" t="str">
        <f>""&amp;システム取込用シート_WORK!B5</f>
        <v/>
      </c>
      <c r="C5" s="4" t="str">
        <f>""&amp;システム取込用シート_WORK!C5</f>
        <v/>
      </c>
      <c r="D5" s="4" t="str">
        <f>""&amp;システム取込用シート_WORK!D5</f>
        <v/>
      </c>
      <c r="E5" s="4" t="str">
        <f>""&amp;システム取込用シート_WORK!E5</f>
        <v/>
      </c>
      <c r="F5" s="6"/>
    </row>
    <row r="6" spans="1:10">
      <c r="A6" s="4" t="str">
        <f>""&amp;システム取込用シート_WORK!A6</f>
        <v/>
      </c>
      <c r="B6" s="4" t="str">
        <f>""&amp;システム取込用シート_WORK!B6</f>
        <v/>
      </c>
      <c r="C6" s="4" t="str">
        <f>""&amp;システム取込用シート_WORK!C6</f>
        <v/>
      </c>
      <c r="D6" s="4" t="str">
        <f>""&amp;システム取込用シート_WORK!D6</f>
        <v/>
      </c>
      <c r="E6" s="4" t="str">
        <f>""&amp;システム取込用シート_WORK!E6</f>
        <v/>
      </c>
      <c r="F6" s="6"/>
    </row>
    <row r="7" spans="1:10">
      <c r="A7" s="4" t="str">
        <f>""&amp;システム取込用シート_WORK!A7</f>
        <v/>
      </c>
      <c r="B7" s="4" t="str">
        <f>""&amp;システム取込用シート_WORK!B7</f>
        <v/>
      </c>
      <c r="C7" s="4" t="str">
        <f>""&amp;システム取込用シート_WORK!C7</f>
        <v/>
      </c>
      <c r="D7" s="4" t="str">
        <f>""&amp;システム取込用シート_WORK!D7</f>
        <v/>
      </c>
      <c r="E7" s="4" t="str">
        <f>""&amp;システム取込用シート_WORK!E7</f>
        <v/>
      </c>
      <c r="F7" s="6"/>
    </row>
    <row r="8" spans="1:10">
      <c r="A8" s="4" t="str">
        <f>""&amp;システム取込用シート_WORK!A8</f>
        <v/>
      </c>
      <c r="B8" s="4" t="str">
        <f>""&amp;システム取込用シート_WORK!B8</f>
        <v/>
      </c>
      <c r="C8" s="4" t="str">
        <f>""&amp;システム取込用シート_WORK!C8</f>
        <v/>
      </c>
      <c r="D8" s="4" t="str">
        <f>""&amp;システム取込用シート_WORK!D8</f>
        <v/>
      </c>
      <c r="E8" s="4" t="str">
        <f>""&amp;システム取込用シート_WORK!E8</f>
        <v/>
      </c>
      <c r="F8" s="6"/>
    </row>
    <row r="9" spans="1:10">
      <c r="A9" s="4" t="str">
        <f>""&amp;システム取込用シート_WORK!A9</f>
        <v/>
      </c>
      <c r="B9" s="4" t="str">
        <f>""&amp;システム取込用シート_WORK!B9</f>
        <v/>
      </c>
      <c r="C9" s="4" t="str">
        <f>""&amp;システム取込用シート_WORK!C9</f>
        <v/>
      </c>
      <c r="D9" s="4" t="str">
        <f>""&amp;システム取込用シート_WORK!D9</f>
        <v/>
      </c>
      <c r="E9" s="4" t="str">
        <f>""&amp;システム取込用シート_WORK!E9</f>
        <v/>
      </c>
      <c r="F9" s="6"/>
    </row>
    <row r="10" spans="1:10">
      <c r="A10" s="4" t="str">
        <f>""&amp;システム取込用シート_WORK!A10</f>
        <v/>
      </c>
      <c r="B10" s="4" t="str">
        <f>""&amp;システム取込用シート_WORK!B10</f>
        <v/>
      </c>
      <c r="C10" s="4" t="str">
        <f>""&amp;システム取込用シート_WORK!C10</f>
        <v/>
      </c>
      <c r="D10" s="4" t="str">
        <f>""&amp;システム取込用シート_WORK!D10</f>
        <v/>
      </c>
      <c r="E10" s="4" t="str">
        <f>""&amp;システム取込用シート_WORK!E10</f>
        <v/>
      </c>
      <c r="F10" s="6"/>
    </row>
    <row r="11" spans="1:10">
      <c r="A11" s="4" t="str">
        <f>""&amp;システム取込用シート_WORK!A11</f>
        <v/>
      </c>
      <c r="B11" s="4" t="str">
        <f>""&amp;システム取込用シート_WORK!B11</f>
        <v/>
      </c>
      <c r="C11" s="4" t="str">
        <f>""&amp;システム取込用シート_WORK!C11</f>
        <v/>
      </c>
      <c r="D11" s="4" t="str">
        <f>""&amp;システム取込用シート_WORK!D11</f>
        <v/>
      </c>
      <c r="E11" s="4" t="str">
        <f>""&amp;システム取込用シート_WORK!E11</f>
        <v/>
      </c>
      <c r="F11" s="6"/>
    </row>
    <row r="12" spans="1:10">
      <c r="A12" s="4" t="str">
        <f>""&amp;システム取込用シート_WORK!A12</f>
        <v/>
      </c>
      <c r="B12" s="4" t="str">
        <f>""&amp;システム取込用シート_WORK!B12</f>
        <v/>
      </c>
      <c r="C12" s="4" t="str">
        <f>""&amp;システム取込用シート_WORK!C12</f>
        <v/>
      </c>
      <c r="D12" s="4" t="str">
        <f>""&amp;システム取込用シート_WORK!D12</f>
        <v/>
      </c>
      <c r="E12" s="4" t="str">
        <f>""&amp;システム取込用シート_WORK!E12</f>
        <v/>
      </c>
      <c r="F12" s="6"/>
    </row>
    <row r="13" spans="1:10">
      <c r="A13" s="4" t="str">
        <f>""&amp;システム取込用シート_WORK!A13</f>
        <v/>
      </c>
      <c r="B13" s="4" t="str">
        <f>""&amp;システム取込用シート_WORK!B13</f>
        <v/>
      </c>
      <c r="C13" s="4" t="str">
        <f>""&amp;システム取込用シート_WORK!C13</f>
        <v/>
      </c>
      <c r="D13" s="4" t="str">
        <f>""&amp;システム取込用シート_WORK!D13</f>
        <v/>
      </c>
      <c r="E13" s="4" t="str">
        <f>""&amp;システム取込用シート_WORK!E13</f>
        <v/>
      </c>
      <c r="F13" s="6"/>
    </row>
    <row r="14" spans="1:10">
      <c r="A14" s="4" t="str">
        <f>""&amp;システム取込用シート_WORK!A14</f>
        <v/>
      </c>
      <c r="B14" s="4" t="str">
        <f>""&amp;システム取込用シート_WORK!B14</f>
        <v/>
      </c>
      <c r="C14" s="4" t="str">
        <f>""&amp;システム取込用シート_WORK!C14</f>
        <v/>
      </c>
      <c r="D14" s="4" t="str">
        <f>""&amp;システム取込用シート_WORK!D14</f>
        <v/>
      </c>
      <c r="E14" s="4" t="str">
        <f>""&amp;システム取込用シート_WORK!E14</f>
        <v/>
      </c>
      <c r="F14" s="6"/>
    </row>
    <row r="15" spans="1:10">
      <c r="A15" s="4" t="str">
        <f>""&amp;システム取込用シート_WORK!A15</f>
        <v/>
      </c>
      <c r="B15" s="4" t="str">
        <f>""&amp;システム取込用シート_WORK!B15</f>
        <v/>
      </c>
      <c r="C15" s="4" t="str">
        <f>""&amp;システム取込用シート_WORK!C15</f>
        <v/>
      </c>
      <c r="D15" s="4" t="str">
        <f>""&amp;システム取込用シート_WORK!D15</f>
        <v/>
      </c>
      <c r="E15" s="4" t="str">
        <f>""&amp;システム取込用シート_WORK!E15</f>
        <v/>
      </c>
      <c r="F15" s="6"/>
    </row>
    <row r="16" spans="1:10">
      <c r="A16" s="4" t="str">
        <f>""&amp;システム取込用シート_WORK!A16</f>
        <v/>
      </c>
      <c r="B16" s="4" t="str">
        <f>""&amp;システム取込用シート_WORK!B16</f>
        <v/>
      </c>
      <c r="C16" s="4" t="str">
        <f>""&amp;システム取込用シート_WORK!C16</f>
        <v/>
      </c>
      <c r="D16" s="4" t="str">
        <f>""&amp;システム取込用シート_WORK!D16</f>
        <v/>
      </c>
      <c r="E16" s="4" t="str">
        <f>""&amp;システム取込用シート_WORK!E16</f>
        <v/>
      </c>
      <c r="F16" s="6"/>
    </row>
    <row r="17" spans="1:6">
      <c r="A17" s="4" t="str">
        <f>""&amp;システム取込用シート_WORK!A17</f>
        <v/>
      </c>
      <c r="B17" s="4" t="str">
        <f>""&amp;システム取込用シート_WORK!B17</f>
        <v/>
      </c>
      <c r="C17" s="4" t="str">
        <f>""&amp;システム取込用シート_WORK!C17</f>
        <v/>
      </c>
      <c r="D17" s="4" t="str">
        <f>""&amp;システム取込用シート_WORK!D17</f>
        <v/>
      </c>
      <c r="E17" s="4" t="str">
        <f>""&amp;システム取込用シート_WORK!E17</f>
        <v/>
      </c>
      <c r="F17" s="6"/>
    </row>
    <row r="18" spans="1:6">
      <c r="A18" s="4" t="str">
        <f>""&amp;システム取込用シート_WORK!A18</f>
        <v/>
      </c>
      <c r="B18" s="4" t="str">
        <f>""&amp;システム取込用シート_WORK!B18</f>
        <v/>
      </c>
      <c r="C18" s="4" t="str">
        <f>""&amp;システム取込用シート_WORK!C18</f>
        <v/>
      </c>
      <c r="D18" s="4" t="str">
        <f>""&amp;システム取込用シート_WORK!D18</f>
        <v/>
      </c>
      <c r="E18" s="4" t="str">
        <f>""&amp;システム取込用シート_WORK!E18</f>
        <v/>
      </c>
      <c r="F18" s="6"/>
    </row>
    <row r="19" spans="1:6">
      <c r="A19" s="4" t="str">
        <f>""&amp;システム取込用シート_WORK!A19</f>
        <v/>
      </c>
      <c r="B19" s="4" t="str">
        <f>""&amp;システム取込用シート_WORK!B19</f>
        <v/>
      </c>
      <c r="C19" s="4" t="str">
        <f>""&amp;システム取込用シート_WORK!C19</f>
        <v/>
      </c>
      <c r="D19" s="4" t="str">
        <f>""&amp;システム取込用シート_WORK!D19</f>
        <v/>
      </c>
      <c r="E19" s="4" t="str">
        <f>""&amp;システム取込用シート_WORK!E19</f>
        <v/>
      </c>
      <c r="F19" s="6"/>
    </row>
    <row r="20" spans="1:6">
      <c r="A20" s="4" t="str">
        <f>""&amp;システム取込用シート_WORK!A20</f>
        <v/>
      </c>
      <c r="B20" s="4" t="str">
        <f>""&amp;システム取込用シート_WORK!B20</f>
        <v/>
      </c>
      <c r="C20" s="4" t="str">
        <f>""&amp;システム取込用シート_WORK!C20</f>
        <v/>
      </c>
      <c r="D20" s="4" t="str">
        <f>""&amp;システム取込用シート_WORK!D20</f>
        <v/>
      </c>
      <c r="E20" s="4" t="str">
        <f>""&amp;システム取込用シート_WORK!E20</f>
        <v/>
      </c>
      <c r="F20" s="6"/>
    </row>
    <row r="21" spans="1:6">
      <c r="A21" s="4" t="str">
        <f>""&amp;システム取込用シート_WORK!A21</f>
        <v/>
      </c>
      <c r="B21" s="4" t="str">
        <f>""&amp;システム取込用シート_WORK!B21</f>
        <v/>
      </c>
      <c r="C21" s="4" t="str">
        <f>""&amp;システム取込用シート_WORK!C21</f>
        <v/>
      </c>
      <c r="D21" s="4" t="str">
        <f>""&amp;システム取込用シート_WORK!D21</f>
        <v/>
      </c>
      <c r="E21" s="4" t="str">
        <f>""&amp;システム取込用シート_WORK!E21</f>
        <v/>
      </c>
      <c r="F21" s="6"/>
    </row>
    <row r="22" spans="1:6">
      <c r="A22" s="4" t="str">
        <f>""&amp;システム取込用シート_WORK!A22</f>
        <v/>
      </c>
      <c r="B22" s="4" t="str">
        <f>""&amp;システム取込用シート_WORK!B22</f>
        <v/>
      </c>
      <c r="C22" s="4" t="str">
        <f>""&amp;システム取込用シート_WORK!C22</f>
        <v/>
      </c>
      <c r="D22" s="4" t="str">
        <f>""&amp;システム取込用シート_WORK!D22</f>
        <v/>
      </c>
      <c r="E22" s="4" t="str">
        <f>""&amp;システム取込用シート_WORK!E22</f>
        <v/>
      </c>
      <c r="F22" s="6"/>
    </row>
    <row r="23" spans="1:6">
      <c r="A23" s="4" t="str">
        <f>""&amp;システム取込用シート_WORK!A23</f>
        <v/>
      </c>
      <c r="B23" s="4" t="str">
        <f>""&amp;システム取込用シート_WORK!B23</f>
        <v/>
      </c>
      <c r="C23" s="4" t="str">
        <f>""&amp;システム取込用シート_WORK!C23</f>
        <v/>
      </c>
      <c r="D23" s="4" t="str">
        <f>""&amp;システム取込用シート_WORK!D23</f>
        <v/>
      </c>
      <c r="E23" s="4" t="str">
        <f>""&amp;システム取込用シート_WORK!E23</f>
        <v/>
      </c>
      <c r="F23" s="6"/>
    </row>
    <row r="24" spans="1:6">
      <c r="A24" s="4" t="str">
        <f>""&amp;システム取込用シート_WORK!A24</f>
        <v/>
      </c>
      <c r="B24" s="4" t="str">
        <f>""&amp;システム取込用シート_WORK!B24</f>
        <v/>
      </c>
      <c r="C24" s="4" t="str">
        <f>""&amp;システム取込用シート_WORK!C24</f>
        <v/>
      </c>
      <c r="D24" s="4" t="str">
        <f>""&amp;システム取込用シート_WORK!D24</f>
        <v/>
      </c>
      <c r="E24" s="4" t="str">
        <f>""&amp;システム取込用シート_WORK!E24</f>
        <v/>
      </c>
      <c r="F24" s="6"/>
    </row>
    <row r="25" spans="1:6">
      <c r="A25" s="4" t="str">
        <f>""&amp;システム取込用シート_WORK!A25</f>
        <v/>
      </c>
      <c r="B25" s="4" t="str">
        <f>""&amp;システム取込用シート_WORK!B25</f>
        <v/>
      </c>
      <c r="C25" s="4" t="str">
        <f>""&amp;システム取込用シート_WORK!C25</f>
        <v/>
      </c>
      <c r="D25" s="4" t="str">
        <f>""&amp;システム取込用シート_WORK!D25</f>
        <v/>
      </c>
      <c r="E25" s="4" t="str">
        <f>""&amp;システム取込用シート_WORK!E25</f>
        <v/>
      </c>
      <c r="F25" s="6"/>
    </row>
    <row r="26" spans="1:6">
      <c r="A26" s="4" t="str">
        <f>""&amp;システム取込用シート_WORK!A26</f>
        <v/>
      </c>
      <c r="B26" s="4" t="str">
        <f>""&amp;システム取込用シート_WORK!B26</f>
        <v/>
      </c>
      <c r="C26" s="4" t="str">
        <f>""&amp;システム取込用シート_WORK!C26</f>
        <v/>
      </c>
      <c r="D26" s="4" t="str">
        <f>""&amp;システム取込用シート_WORK!D26</f>
        <v/>
      </c>
      <c r="E26" s="4" t="str">
        <f>""&amp;システム取込用シート_WORK!E26</f>
        <v/>
      </c>
      <c r="F26" s="6"/>
    </row>
    <row r="27" spans="1:6">
      <c r="A27" s="4" t="str">
        <f>""&amp;システム取込用シート_WORK!A27</f>
        <v/>
      </c>
      <c r="B27" s="4" t="str">
        <f>""&amp;システム取込用シート_WORK!B27</f>
        <v/>
      </c>
      <c r="C27" s="4" t="str">
        <f>""&amp;システム取込用シート_WORK!C27</f>
        <v/>
      </c>
      <c r="D27" s="4" t="str">
        <f>""&amp;システム取込用シート_WORK!D27</f>
        <v/>
      </c>
      <c r="E27" s="4" t="str">
        <f>""&amp;システム取込用シート_WORK!E27</f>
        <v/>
      </c>
      <c r="F27" s="6"/>
    </row>
    <row r="28" spans="1:6">
      <c r="A28" s="4" t="str">
        <f>""&amp;システム取込用シート_WORK!A28</f>
        <v/>
      </c>
      <c r="B28" s="4" t="str">
        <f>""&amp;システム取込用シート_WORK!B28</f>
        <v/>
      </c>
      <c r="C28" s="4" t="str">
        <f>""&amp;システム取込用シート_WORK!C28</f>
        <v/>
      </c>
      <c r="D28" s="4" t="str">
        <f>""&amp;システム取込用シート_WORK!D28</f>
        <v/>
      </c>
      <c r="E28" s="4" t="str">
        <f>""&amp;システム取込用シート_WORK!E28</f>
        <v/>
      </c>
      <c r="F28" s="6"/>
    </row>
    <row r="29" spans="1:6">
      <c r="A29" s="4" t="str">
        <f>""&amp;システム取込用シート_WORK!A29</f>
        <v/>
      </c>
      <c r="B29" s="4" t="str">
        <f>""&amp;システム取込用シート_WORK!B29</f>
        <v/>
      </c>
      <c r="C29" s="4" t="str">
        <f>""&amp;システム取込用シート_WORK!C29</f>
        <v/>
      </c>
      <c r="D29" s="4" t="str">
        <f>""&amp;システム取込用シート_WORK!D29</f>
        <v/>
      </c>
      <c r="E29" s="4" t="str">
        <f>""&amp;システム取込用シート_WORK!E29</f>
        <v/>
      </c>
      <c r="F29" s="6"/>
    </row>
    <row r="30" spans="1:6">
      <c r="A30" s="4" t="str">
        <f>""&amp;システム取込用シート_WORK!A30</f>
        <v/>
      </c>
      <c r="B30" s="4" t="str">
        <f>""&amp;システム取込用シート_WORK!B30</f>
        <v/>
      </c>
      <c r="C30" s="4" t="str">
        <f>""&amp;システム取込用シート_WORK!C30</f>
        <v/>
      </c>
      <c r="D30" s="4" t="str">
        <f>""&amp;システム取込用シート_WORK!D30</f>
        <v/>
      </c>
      <c r="E30" s="4" t="str">
        <f>""&amp;システム取込用シート_WORK!E30</f>
        <v/>
      </c>
      <c r="F30" s="6"/>
    </row>
    <row r="31" spans="1:6">
      <c r="A31" s="4" t="str">
        <f>""&amp;システム取込用シート_WORK!A31</f>
        <v/>
      </c>
      <c r="B31" s="4" t="str">
        <f>""&amp;システム取込用シート_WORK!B31</f>
        <v/>
      </c>
      <c r="C31" s="4" t="str">
        <f>""&amp;システム取込用シート_WORK!C31</f>
        <v/>
      </c>
      <c r="D31" s="4" t="str">
        <f>""&amp;システム取込用シート_WORK!D31</f>
        <v/>
      </c>
      <c r="E31" s="4" t="str">
        <f>""&amp;システム取込用シート_WORK!E31</f>
        <v/>
      </c>
      <c r="F31" s="6"/>
    </row>
    <row r="32" spans="1:6">
      <c r="A32" s="4" t="str">
        <f>""&amp;システム取込用シート_WORK!A32</f>
        <v/>
      </c>
      <c r="B32" s="4" t="str">
        <f>""&amp;システム取込用シート_WORK!B32</f>
        <v/>
      </c>
      <c r="C32" s="4" t="str">
        <f>""&amp;システム取込用シート_WORK!C32</f>
        <v/>
      </c>
      <c r="D32" s="4" t="str">
        <f>""&amp;システム取込用シート_WORK!D32</f>
        <v/>
      </c>
      <c r="E32" s="4" t="str">
        <f>""&amp;システム取込用シート_WORK!E32</f>
        <v/>
      </c>
      <c r="F32" s="6"/>
    </row>
    <row r="33" spans="1:6">
      <c r="A33" s="4" t="str">
        <f>""&amp;システム取込用シート_WORK!A33</f>
        <v/>
      </c>
      <c r="B33" s="4" t="str">
        <f>""&amp;システム取込用シート_WORK!B33</f>
        <v/>
      </c>
      <c r="C33" s="4" t="str">
        <f>""&amp;システム取込用シート_WORK!C33</f>
        <v/>
      </c>
      <c r="D33" s="4" t="str">
        <f>""&amp;システム取込用シート_WORK!D33</f>
        <v/>
      </c>
      <c r="E33" s="4" t="str">
        <f>""&amp;システム取込用シート_WORK!E33</f>
        <v/>
      </c>
      <c r="F33" s="6"/>
    </row>
    <row r="34" spans="1:6">
      <c r="A34" s="4" t="str">
        <f>""&amp;システム取込用シート_WORK!A34</f>
        <v/>
      </c>
      <c r="B34" s="4" t="str">
        <f>""&amp;システム取込用シート_WORK!B34</f>
        <v/>
      </c>
      <c r="C34" s="4" t="str">
        <f>""&amp;システム取込用シート_WORK!C34</f>
        <v/>
      </c>
      <c r="D34" s="4" t="str">
        <f>""&amp;システム取込用シート_WORK!D34</f>
        <v/>
      </c>
      <c r="E34" s="4" t="str">
        <f>""&amp;システム取込用シート_WORK!E34</f>
        <v/>
      </c>
      <c r="F34" s="6"/>
    </row>
    <row r="35" spans="1:6">
      <c r="A35" s="4" t="str">
        <f>""&amp;システム取込用シート_WORK!A35</f>
        <v/>
      </c>
      <c r="B35" s="4" t="str">
        <f>""&amp;システム取込用シート_WORK!B35</f>
        <v/>
      </c>
      <c r="C35" s="4" t="str">
        <f>""&amp;システム取込用シート_WORK!C35</f>
        <v/>
      </c>
      <c r="D35" s="4" t="str">
        <f>""&amp;システム取込用シート_WORK!D35</f>
        <v/>
      </c>
      <c r="E35" s="4" t="str">
        <f>""&amp;システム取込用シート_WORK!E35</f>
        <v/>
      </c>
      <c r="F35" s="6"/>
    </row>
    <row r="36" spans="1:6">
      <c r="A36" s="4" t="str">
        <f>""&amp;システム取込用シート_WORK!A36</f>
        <v/>
      </c>
      <c r="B36" s="4" t="str">
        <f>""&amp;システム取込用シート_WORK!B36</f>
        <v/>
      </c>
      <c r="C36" s="4" t="str">
        <f>""&amp;システム取込用シート_WORK!C36</f>
        <v/>
      </c>
      <c r="D36" s="4" t="str">
        <f>""&amp;システム取込用シート_WORK!D36</f>
        <v/>
      </c>
      <c r="E36" s="4" t="str">
        <f>""&amp;システム取込用シート_WORK!E36</f>
        <v/>
      </c>
      <c r="F36" s="6"/>
    </row>
    <row r="37" spans="1:6">
      <c r="A37" s="4" t="str">
        <f>""&amp;システム取込用シート_WORK!A37</f>
        <v/>
      </c>
      <c r="B37" s="4" t="str">
        <f>""&amp;システム取込用シート_WORK!B37</f>
        <v/>
      </c>
      <c r="C37" s="4" t="str">
        <f>""&amp;システム取込用シート_WORK!C37</f>
        <v/>
      </c>
      <c r="D37" s="4" t="str">
        <f>""&amp;システム取込用シート_WORK!D37</f>
        <v/>
      </c>
      <c r="E37" s="4" t="str">
        <f>""&amp;システム取込用シート_WORK!E37</f>
        <v/>
      </c>
      <c r="F37" s="6"/>
    </row>
    <row r="38" spans="1:6">
      <c r="A38" s="4" t="str">
        <f>""&amp;システム取込用シート_WORK!A38</f>
        <v/>
      </c>
      <c r="B38" s="4" t="str">
        <f>""&amp;システム取込用シート_WORK!B38</f>
        <v/>
      </c>
      <c r="C38" s="4" t="str">
        <f>""&amp;システム取込用シート_WORK!C38</f>
        <v/>
      </c>
      <c r="D38" s="4" t="str">
        <f>""&amp;システム取込用シート_WORK!D38</f>
        <v/>
      </c>
      <c r="E38" s="4" t="str">
        <f>""&amp;システム取込用シート_WORK!E38</f>
        <v/>
      </c>
      <c r="F38" s="6"/>
    </row>
    <row r="39" spans="1:6">
      <c r="A39" s="4" t="str">
        <f>""&amp;システム取込用シート_WORK!A39</f>
        <v/>
      </c>
      <c r="B39" s="4" t="str">
        <f>""&amp;システム取込用シート_WORK!B39</f>
        <v/>
      </c>
      <c r="C39" s="4" t="str">
        <f>""&amp;システム取込用シート_WORK!C39</f>
        <v/>
      </c>
      <c r="D39" s="4" t="str">
        <f>""&amp;システム取込用シート_WORK!D39</f>
        <v/>
      </c>
      <c r="E39" s="4" t="str">
        <f>""&amp;システム取込用シート_WORK!E39</f>
        <v/>
      </c>
      <c r="F39" s="6"/>
    </row>
    <row r="40" spans="1:6">
      <c r="A40" s="4" t="str">
        <f>""&amp;システム取込用シート_WORK!A40</f>
        <v/>
      </c>
      <c r="B40" s="4" t="str">
        <f>""&amp;システム取込用シート_WORK!B40</f>
        <v/>
      </c>
      <c r="C40" s="4" t="str">
        <f>""&amp;システム取込用シート_WORK!C40</f>
        <v/>
      </c>
      <c r="D40" s="4" t="str">
        <f>""&amp;システム取込用シート_WORK!D40</f>
        <v/>
      </c>
      <c r="E40" s="4" t="str">
        <f>""&amp;システム取込用シート_WORK!E40</f>
        <v/>
      </c>
      <c r="F40" s="6"/>
    </row>
    <row r="41" spans="1:6">
      <c r="A41" s="4" t="str">
        <f>""&amp;システム取込用シート_WORK!A41</f>
        <v/>
      </c>
      <c r="B41" s="4" t="str">
        <f>""&amp;システム取込用シート_WORK!B41</f>
        <v/>
      </c>
      <c r="C41" s="4" t="str">
        <f>""&amp;システム取込用シート_WORK!C41</f>
        <v/>
      </c>
      <c r="D41" s="4" t="str">
        <f>""&amp;システム取込用シート_WORK!D41</f>
        <v/>
      </c>
      <c r="E41" s="4" t="str">
        <f>""&amp;システム取込用シート_WORK!E41</f>
        <v/>
      </c>
      <c r="F41" s="6"/>
    </row>
    <row r="42" spans="1:6">
      <c r="A42" s="4" t="str">
        <f>""&amp;システム取込用シート_WORK!A42</f>
        <v/>
      </c>
      <c r="B42" s="4" t="str">
        <f>""&amp;システム取込用シート_WORK!B42</f>
        <v/>
      </c>
      <c r="C42" s="4" t="str">
        <f>""&amp;システム取込用シート_WORK!C42</f>
        <v/>
      </c>
      <c r="D42" s="4" t="str">
        <f>""&amp;システム取込用シート_WORK!D42</f>
        <v/>
      </c>
      <c r="E42" s="4" t="str">
        <f>""&amp;システム取込用シート_WORK!E42</f>
        <v/>
      </c>
      <c r="F42" s="6"/>
    </row>
    <row r="43" spans="1:6">
      <c r="A43" s="4" t="str">
        <f>""&amp;システム取込用シート_WORK!A43</f>
        <v/>
      </c>
      <c r="B43" s="4" t="str">
        <f>""&amp;システム取込用シート_WORK!B43</f>
        <v/>
      </c>
      <c r="C43" s="4" t="str">
        <f>""&amp;システム取込用シート_WORK!C43</f>
        <v/>
      </c>
      <c r="D43" s="4" t="str">
        <f>""&amp;システム取込用シート_WORK!D43</f>
        <v/>
      </c>
      <c r="E43" s="4" t="str">
        <f>""&amp;システム取込用シート_WORK!E43</f>
        <v/>
      </c>
      <c r="F43" s="6"/>
    </row>
    <row r="44" spans="1:6">
      <c r="A44" s="4" t="str">
        <f>""&amp;システム取込用シート_WORK!A44</f>
        <v/>
      </c>
      <c r="B44" s="4" t="str">
        <f>""&amp;システム取込用シート_WORK!B44</f>
        <v/>
      </c>
      <c r="C44" s="4" t="str">
        <f>""&amp;システム取込用シート_WORK!C44</f>
        <v/>
      </c>
      <c r="D44" s="4" t="str">
        <f>""&amp;システム取込用シート_WORK!D44</f>
        <v/>
      </c>
      <c r="E44" s="4" t="str">
        <f>""&amp;システム取込用シート_WORK!E44</f>
        <v/>
      </c>
      <c r="F44" s="6"/>
    </row>
    <row r="45" spans="1:6">
      <c r="A45" s="4" t="str">
        <f>""&amp;システム取込用シート_WORK!A45</f>
        <v/>
      </c>
      <c r="B45" s="4" t="str">
        <f>""&amp;システム取込用シート_WORK!B45</f>
        <v/>
      </c>
      <c r="C45" s="4" t="str">
        <f>""&amp;システム取込用シート_WORK!C45</f>
        <v/>
      </c>
      <c r="D45" s="4" t="str">
        <f>""&amp;システム取込用シート_WORK!D45</f>
        <v/>
      </c>
      <c r="E45" s="4" t="str">
        <f>""&amp;システム取込用シート_WORK!E45</f>
        <v/>
      </c>
      <c r="F45" s="6"/>
    </row>
    <row r="46" spans="1:6">
      <c r="A46" s="4" t="str">
        <f>""&amp;システム取込用シート_WORK!A46</f>
        <v/>
      </c>
      <c r="B46" s="4" t="str">
        <f>""&amp;システム取込用シート_WORK!B46</f>
        <v/>
      </c>
      <c r="C46" s="4" t="str">
        <f>""&amp;システム取込用シート_WORK!C46</f>
        <v/>
      </c>
      <c r="D46" s="4" t="str">
        <f>""&amp;システム取込用シート_WORK!D46</f>
        <v/>
      </c>
      <c r="E46" s="4" t="str">
        <f>""&amp;システム取込用シート_WORK!E46</f>
        <v/>
      </c>
      <c r="F46" s="6"/>
    </row>
    <row r="47" spans="1:6">
      <c r="A47" s="4" t="str">
        <f>""&amp;システム取込用シート_WORK!A47</f>
        <v/>
      </c>
      <c r="B47" s="4" t="str">
        <f>""&amp;システム取込用シート_WORK!B47</f>
        <v/>
      </c>
      <c r="C47" s="4" t="str">
        <f>""&amp;システム取込用シート_WORK!C47</f>
        <v/>
      </c>
      <c r="D47" s="4" t="str">
        <f>""&amp;システム取込用シート_WORK!D47</f>
        <v/>
      </c>
      <c r="E47" s="4" t="str">
        <f>""&amp;システム取込用シート_WORK!E47</f>
        <v/>
      </c>
      <c r="F47" s="6"/>
    </row>
    <row r="48" spans="1:6">
      <c r="A48" s="4" t="str">
        <f>""&amp;システム取込用シート_WORK!A48</f>
        <v/>
      </c>
      <c r="B48" s="4" t="str">
        <f>""&amp;システム取込用シート_WORK!B48</f>
        <v/>
      </c>
      <c r="C48" s="4" t="str">
        <f>""&amp;システム取込用シート_WORK!C48</f>
        <v/>
      </c>
      <c r="D48" s="4" t="str">
        <f>""&amp;システム取込用シート_WORK!D48</f>
        <v/>
      </c>
      <c r="E48" s="4" t="str">
        <f>""&amp;システム取込用シート_WORK!E48</f>
        <v/>
      </c>
      <c r="F48" s="6"/>
    </row>
    <row r="49" spans="1:6">
      <c r="A49" s="4" t="str">
        <f>""&amp;システム取込用シート_WORK!A49</f>
        <v/>
      </c>
      <c r="B49" s="4" t="str">
        <f>""&amp;システム取込用シート_WORK!B49</f>
        <v/>
      </c>
      <c r="C49" s="4" t="str">
        <f>""&amp;システム取込用シート_WORK!C49</f>
        <v/>
      </c>
      <c r="D49" s="4" t="str">
        <f>""&amp;システム取込用シート_WORK!D49</f>
        <v/>
      </c>
      <c r="E49" s="4" t="str">
        <f>""&amp;システム取込用シート_WORK!E49</f>
        <v/>
      </c>
      <c r="F49" s="6"/>
    </row>
    <row r="50" spans="1:6">
      <c r="A50" s="4" t="str">
        <f>""&amp;システム取込用シート_WORK!A50</f>
        <v/>
      </c>
      <c r="B50" s="4" t="str">
        <f>""&amp;システム取込用シート_WORK!B50</f>
        <v/>
      </c>
      <c r="C50" s="4" t="str">
        <f>""&amp;システム取込用シート_WORK!C50</f>
        <v/>
      </c>
      <c r="D50" s="4" t="str">
        <f>""&amp;システム取込用シート_WORK!D50</f>
        <v/>
      </c>
      <c r="E50" s="4" t="str">
        <f>""&amp;システム取込用シート_WORK!E50</f>
        <v/>
      </c>
      <c r="F50" s="6"/>
    </row>
    <row r="51" spans="1:6">
      <c r="A51" s="4" t="str">
        <f>""&amp;システム取込用シート_WORK!A51</f>
        <v/>
      </c>
      <c r="B51" s="4" t="str">
        <f>""&amp;システム取込用シート_WORK!B51</f>
        <v/>
      </c>
      <c r="C51" s="4" t="str">
        <f>""&amp;システム取込用シート_WORK!C51</f>
        <v/>
      </c>
      <c r="D51" s="4" t="str">
        <f>""&amp;システム取込用シート_WORK!D51</f>
        <v/>
      </c>
      <c r="E51" s="4" t="str">
        <f>""&amp;システム取込用シート_WORK!E51</f>
        <v/>
      </c>
      <c r="F51" s="6"/>
    </row>
    <row r="52" spans="1:6">
      <c r="A52" s="4" t="str">
        <f>""&amp;システム取込用シート_WORK!A52</f>
        <v/>
      </c>
      <c r="B52" s="4" t="str">
        <f>""&amp;システム取込用シート_WORK!B52</f>
        <v/>
      </c>
      <c r="C52" s="4" t="str">
        <f>""&amp;システム取込用シート_WORK!C52</f>
        <v/>
      </c>
      <c r="D52" s="4" t="str">
        <f>""&amp;システム取込用シート_WORK!D52</f>
        <v/>
      </c>
      <c r="E52" s="4" t="str">
        <f>""&amp;システム取込用シート_WORK!E52</f>
        <v/>
      </c>
      <c r="F52" s="6"/>
    </row>
    <row r="53" spans="1:6">
      <c r="A53" s="4" t="str">
        <f>""&amp;システム取込用シート_WORK!A53</f>
        <v/>
      </c>
      <c r="B53" s="4" t="str">
        <f>""&amp;システム取込用シート_WORK!B53</f>
        <v/>
      </c>
      <c r="C53" s="4" t="str">
        <f>""&amp;システム取込用シート_WORK!C53</f>
        <v/>
      </c>
      <c r="D53" s="4" t="str">
        <f>""&amp;システム取込用シート_WORK!D53</f>
        <v/>
      </c>
      <c r="E53" s="4" t="str">
        <f>""&amp;システム取込用シート_WORK!E53</f>
        <v/>
      </c>
      <c r="F53" s="6"/>
    </row>
    <row r="54" spans="1:6">
      <c r="A54" s="4" t="str">
        <f>""&amp;システム取込用シート_WORK!A54</f>
        <v/>
      </c>
      <c r="B54" s="4" t="str">
        <f>""&amp;システム取込用シート_WORK!B54</f>
        <v/>
      </c>
      <c r="C54" s="4" t="str">
        <f>""&amp;システム取込用シート_WORK!C54</f>
        <v/>
      </c>
      <c r="D54" s="4" t="str">
        <f>""&amp;システム取込用シート_WORK!D54</f>
        <v/>
      </c>
      <c r="E54" s="4" t="str">
        <f>""&amp;システム取込用シート_WORK!E54</f>
        <v/>
      </c>
      <c r="F54" s="6"/>
    </row>
    <row r="55" spans="1:6">
      <c r="A55" s="4" t="str">
        <f>""&amp;システム取込用シート_WORK!A55</f>
        <v/>
      </c>
      <c r="B55" s="4" t="str">
        <f>""&amp;システム取込用シート_WORK!B55</f>
        <v/>
      </c>
      <c r="C55" s="4" t="str">
        <f>""&amp;システム取込用シート_WORK!C55</f>
        <v/>
      </c>
      <c r="D55" s="4" t="str">
        <f>""&amp;システム取込用シート_WORK!D55</f>
        <v/>
      </c>
      <c r="E55" s="4" t="str">
        <f>""&amp;システム取込用シート_WORK!E55</f>
        <v/>
      </c>
      <c r="F55" s="6"/>
    </row>
    <row r="56" spans="1:6">
      <c r="A56" s="4" t="str">
        <f>""&amp;システム取込用シート_WORK!A56</f>
        <v/>
      </c>
      <c r="B56" s="4" t="str">
        <f>""&amp;システム取込用シート_WORK!B56</f>
        <v/>
      </c>
      <c r="C56" s="4" t="str">
        <f>""&amp;システム取込用シート_WORK!C56</f>
        <v/>
      </c>
      <c r="D56" s="4" t="str">
        <f>""&amp;システム取込用シート_WORK!D56</f>
        <v/>
      </c>
      <c r="E56" s="4" t="str">
        <f>""&amp;システム取込用シート_WORK!E56</f>
        <v/>
      </c>
      <c r="F56" s="6"/>
    </row>
    <row r="57" spans="1:6">
      <c r="A57" s="4" t="str">
        <f>""&amp;システム取込用シート_WORK!A57</f>
        <v/>
      </c>
      <c r="B57" s="4" t="str">
        <f>""&amp;システム取込用シート_WORK!B57</f>
        <v/>
      </c>
      <c r="C57" s="4" t="str">
        <f>""&amp;システム取込用シート_WORK!C57</f>
        <v/>
      </c>
      <c r="D57" s="4" t="str">
        <f>""&amp;システム取込用シート_WORK!D57</f>
        <v/>
      </c>
      <c r="E57" s="4" t="str">
        <f>""&amp;システム取込用シート_WORK!E57</f>
        <v/>
      </c>
      <c r="F57" s="6"/>
    </row>
    <row r="58" spans="1:6">
      <c r="A58" s="4" t="str">
        <f>""&amp;システム取込用シート_WORK!A58</f>
        <v/>
      </c>
      <c r="B58" s="4" t="str">
        <f>""&amp;システム取込用シート_WORK!B58</f>
        <v/>
      </c>
      <c r="C58" s="4" t="str">
        <f>""&amp;システム取込用シート_WORK!C58</f>
        <v/>
      </c>
      <c r="D58" s="4" t="str">
        <f>""&amp;システム取込用シート_WORK!D58</f>
        <v/>
      </c>
      <c r="E58" s="4" t="str">
        <f>""&amp;システム取込用シート_WORK!E58</f>
        <v/>
      </c>
      <c r="F58" s="6"/>
    </row>
    <row r="59" spans="1:6">
      <c r="A59" s="4" t="str">
        <f>""&amp;システム取込用シート_WORK!A59</f>
        <v/>
      </c>
      <c r="B59" s="4" t="str">
        <f>""&amp;システム取込用シート_WORK!B59</f>
        <v/>
      </c>
      <c r="C59" s="4" t="str">
        <f>""&amp;システム取込用シート_WORK!C59</f>
        <v/>
      </c>
      <c r="D59" s="4" t="str">
        <f>""&amp;システム取込用シート_WORK!D59</f>
        <v/>
      </c>
      <c r="E59" s="4" t="str">
        <f>""&amp;システム取込用シート_WORK!E59</f>
        <v/>
      </c>
      <c r="F59" s="6"/>
    </row>
    <row r="60" spans="1:6">
      <c r="A60" s="4" t="str">
        <f>""&amp;システム取込用シート_WORK!A60</f>
        <v/>
      </c>
      <c r="B60" s="4" t="str">
        <f>""&amp;システム取込用シート_WORK!B60</f>
        <v/>
      </c>
      <c r="C60" s="4" t="str">
        <f>""&amp;システム取込用シート_WORK!C60</f>
        <v/>
      </c>
      <c r="D60" s="4" t="str">
        <f>""&amp;システム取込用シート_WORK!D60</f>
        <v/>
      </c>
      <c r="E60" s="4" t="str">
        <f>""&amp;システム取込用シート_WORK!E60</f>
        <v/>
      </c>
      <c r="F60" s="6"/>
    </row>
    <row r="61" spans="1:6">
      <c r="A61" s="4" t="str">
        <f>""&amp;システム取込用シート_WORK!A61</f>
        <v/>
      </c>
      <c r="B61" s="4" t="str">
        <f>""&amp;システム取込用シート_WORK!B61</f>
        <v/>
      </c>
      <c r="C61" s="4" t="str">
        <f>""&amp;システム取込用シート_WORK!C61</f>
        <v/>
      </c>
      <c r="D61" s="4" t="str">
        <f>""&amp;システム取込用シート_WORK!D61</f>
        <v/>
      </c>
      <c r="E61" s="4" t="str">
        <f>""&amp;システム取込用シート_WORK!E61</f>
        <v/>
      </c>
      <c r="F61" s="6"/>
    </row>
    <row r="62" spans="1:6">
      <c r="A62" s="4" t="str">
        <f>""&amp;システム取込用シート_WORK!A62</f>
        <v/>
      </c>
      <c r="B62" s="4" t="str">
        <f>""&amp;システム取込用シート_WORK!B62</f>
        <v/>
      </c>
      <c r="C62" s="4" t="str">
        <f>""&amp;システム取込用シート_WORK!C62</f>
        <v/>
      </c>
      <c r="D62" s="4" t="str">
        <f>""&amp;システム取込用シート_WORK!D62</f>
        <v/>
      </c>
      <c r="E62" s="4" t="str">
        <f>""&amp;システム取込用シート_WORK!E62</f>
        <v/>
      </c>
      <c r="F62" s="6"/>
    </row>
    <row r="63" spans="1:6">
      <c r="A63" s="4" t="str">
        <f>""&amp;システム取込用シート_WORK!A63</f>
        <v/>
      </c>
      <c r="B63" s="4" t="str">
        <f>""&amp;システム取込用シート_WORK!B63</f>
        <v/>
      </c>
      <c r="C63" s="4" t="str">
        <f>""&amp;システム取込用シート_WORK!C63</f>
        <v/>
      </c>
      <c r="D63" s="4" t="str">
        <f>""&amp;システム取込用シート_WORK!D63</f>
        <v/>
      </c>
      <c r="E63" s="4" t="str">
        <f>""&amp;システム取込用シート_WORK!E63</f>
        <v/>
      </c>
      <c r="F63" s="6"/>
    </row>
    <row r="64" spans="1:6">
      <c r="A64" s="4" t="str">
        <f>""&amp;システム取込用シート_WORK!A64</f>
        <v/>
      </c>
      <c r="B64" s="4" t="str">
        <f>""&amp;システム取込用シート_WORK!B64</f>
        <v/>
      </c>
      <c r="C64" s="4" t="str">
        <f>""&amp;システム取込用シート_WORK!C64</f>
        <v/>
      </c>
      <c r="D64" s="4" t="str">
        <f>""&amp;システム取込用シート_WORK!D64</f>
        <v/>
      </c>
      <c r="E64" s="4" t="str">
        <f>""&amp;システム取込用シート_WORK!E64</f>
        <v/>
      </c>
      <c r="F64" s="6"/>
    </row>
    <row r="65" spans="1:6">
      <c r="A65" s="4" t="str">
        <f>""&amp;システム取込用シート_WORK!A65</f>
        <v/>
      </c>
      <c r="B65" s="4" t="str">
        <f>""&amp;システム取込用シート_WORK!B65</f>
        <v/>
      </c>
      <c r="C65" s="4" t="str">
        <f>""&amp;システム取込用シート_WORK!C65</f>
        <v/>
      </c>
      <c r="D65" s="4" t="str">
        <f>""&amp;システム取込用シート_WORK!D65</f>
        <v/>
      </c>
      <c r="E65" s="4" t="str">
        <f>""&amp;システム取込用シート_WORK!E65</f>
        <v/>
      </c>
      <c r="F65" s="6"/>
    </row>
    <row r="66" spans="1:6">
      <c r="A66" s="4" t="str">
        <f>""&amp;システム取込用シート_WORK!A66</f>
        <v/>
      </c>
      <c r="B66" s="4" t="str">
        <f>""&amp;システム取込用シート_WORK!B66</f>
        <v/>
      </c>
      <c r="C66" s="4" t="str">
        <f>""&amp;システム取込用シート_WORK!C66</f>
        <v/>
      </c>
      <c r="D66" s="4" t="str">
        <f>""&amp;システム取込用シート_WORK!D66</f>
        <v/>
      </c>
      <c r="E66" s="4" t="str">
        <f>""&amp;システム取込用シート_WORK!E66</f>
        <v/>
      </c>
      <c r="F66" s="6"/>
    </row>
    <row r="67" spans="1:6">
      <c r="A67" s="4" t="str">
        <f>""&amp;システム取込用シート_WORK!A67</f>
        <v/>
      </c>
      <c r="B67" s="4" t="str">
        <f>""&amp;システム取込用シート_WORK!B67</f>
        <v/>
      </c>
      <c r="C67" s="4" t="str">
        <f>""&amp;システム取込用シート_WORK!C67</f>
        <v/>
      </c>
      <c r="D67" s="4" t="str">
        <f>""&amp;システム取込用シート_WORK!D67</f>
        <v/>
      </c>
      <c r="E67" s="4" t="str">
        <f>""&amp;システム取込用シート_WORK!E67</f>
        <v/>
      </c>
      <c r="F67" s="6"/>
    </row>
    <row r="68" spans="1:6">
      <c r="A68" s="4" t="str">
        <f>""&amp;システム取込用シート_WORK!A68</f>
        <v/>
      </c>
      <c r="B68" s="4" t="str">
        <f>""&amp;システム取込用シート_WORK!B68</f>
        <v/>
      </c>
      <c r="C68" s="4" t="str">
        <f>""&amp;システム取込用シート_WORK!C68</f>
        <v/>
      </c>
      <c r="D68" s="4" t="str">
        <f>""&amp;システム取込用シート_WORK!D68</f>
        <v/>
      </c>
      <c r="E68" s="4" t="str">
        <f>""&amp;システム取込用シート_WORK!E68</f>
        <v/>
      </c>
      <c r="F68" s="6"/>
    </row>
    <row r="69" spans="1:6">
      <c r="A69" s="4" t="str">
        <f>""&amp;システム取込用シート_WORK!A69</f>
        <v/>
      </c>
      <c r="B69" s="4" t="str">
        <f>""&amp;システム取込用シート_WORK!B69</f>
        <v/>
      </c>
      <c r="C69" s="4" t="str">
        <f>""&amp;システム取込用シート_WORK!C69</f>
        <v/>
      </c>
      <c r="D69" s="4" t="str">
        <f>""&amp;システム取込用シート_WORK!D69</f>
        <v/>
      </c>
      <c r="E69" s="4" t="str">
        <f>""&amp;システム取込用シート_WORK!E69</f>
        <v/>
      </c>
      <c r="F69" s="6"/>
    </row>
    <row r="70" spans="1:6">
      <c r="A70" s="4" t="str">
        <f>""&amp;システム取込用シート_WORK!A70</f>
        <v/>
      </c>
      <c r="B70" s="4" t="str">
        <f>""&amp;システム取込用シート_WORK!B70</f>
        <v/>
      </c>
      <c r="C70" s="4" t="str">
        <f>""&amp;システム取込用シート_WORK!C70</f>
        <v/>
      </c>
      <c r="D70" s="4" t="str">
        <f>""&amp;システム取込用シート_WORK!D70</f>
        <v/>
      </c>
      <c r="E70" s="4" t="str">
        <f>""&amp;システム取込用シート_WORK!E70</f>
        <v/>
      </c>
      <c r="F70" s="6"/>
    </row>
    <row r="71" spans="1:6">
      <c r="A71" s="4" t="str">
        <f>""&amp;システム取込用シート_WORK!A71</f>
        <v/>
      </c>
      <c r="B71" s="4" t="str">
        <f>""&amp;システム取込用シート_WORK!B71</f>
        <v/>
      </c>
      <c r="C71" s="4" t="str">
        <f>""&amp;システム取込用シート_WORK!C71</f>
        <v/>
      </c>
      <c r="D71" s="4" t="str">
        <f>""&amp;システム取込用シート_WORK!D71</f>
        <v/>
      </c>
      <c r="E71" s="4" t="str">
        <f>""&amp;システム取込用シート_WORK!E71</f>
        <v/>
      </c>
      <c r="F71" s="6"/>
    </row>
    <row r="72" spans="1:6">
      <c r="A72" s="4" t="str">
        <f>""&amp;システム取込用シート_WORK!A72</f>
        <v/>
      </c>
      <c r="B72" s="4" t="str">
        <f>""&amp;システム取込用シート_WORK!B72</f>
        <v/>
      </c>
      <c r="C72" s="4" t="str">
        <f>""&amp;システム取込用シート_WORK!C72</f>
        <v/>
      </c>
      <c r="D72" s="4" t="str">
        <f>""&amp;システム取込用シート_WORK!D72</f>
        <v/>
      </c>
      <c r="E72" s="4" t="str">
        <f>""&amp;システム取込用シート_WORK!E72</f>
        <v/>
      </c>
      <c r="F72" s="6"/>
    </row>
    <row r="73" spans="1:6">
      <c r="A73" s="4" t="str">
        <f>""&amp;システム取込用シート_WORK!A73</f>
        <v/>
      </c>
      <c r="B73" s="4" t="str">
        <f>""&amp;システム取込用シート_WORK!B73</f>
        <v/>
      </c>
      <c r="C73" s="4" t="str">
        <f>""&amp;システム取込用シート_WORK!C73</f>
        <v/>
      </c>
      <c r="D73" s="4" t="str">
        <f>""&amp;システム取込用シート_WORK!D73</f>
        <v/>
      </c>
      <c r="E73" s="4" t="str">
        <f>""&amp;システム取込用シート_WORK!E73</f>
        <v/>
      </c>
      <c r="F73" s="6"/>
    </row>
    <row r="74" spans="1:6">
      <c r="A74" s="4" t="str">
        <f>""&amp;システム取込用シート_WORK!A74</f>
        <v/>
      </c>
      <c r="B74" s="4" t="str">
        <f>""&amp;システム取込用シート_WORK!B74</f>
        <v/>
      </c>
      <c r="C74" s="4" t="str">
        <f>""&amp;システム取込用シート_WORK!C74</f>
        <v/>
      </c>
      <c r="D74" s="4" t="str">
        <f>""&amp;システム取込用シート_WORK!D74</f>
        <v/>
      </c>
      <c r="E74" s="4" t="str">
        <f>""&amp;システム取込用シート_WORK!E74</f>
        <v/>
      </c>
      <c r="F74" s="6"/>
    </row>
    <row r="75" spans="1:6">
      <c r="A75" s="4" t="str">
        <f>""&amp;システム取込用シート_WORK!A75</f>
        <v/>
      </c>
      <c r="B75" s="4" t="str">
        <f>""&amp;システム取込用シート_WORK!B75</f>
        <v/>
      </c>
      <c r="C75" s="4" t="str">
        <f>""&amp;システム取込用シート_WORK!C75</f>
        <v/>
      </c>
      <c r="D75" s="4" t="str">
        <f>""&amp;システム取込用シート_WORK!D75</f>
        <v/>
      </c>
      <c r="E75" s="4" t="str">
        <f>""&amp;システム取込用シート_WORK!E75</f>
        <v/>
      </c>
      <c r="F75" s="6"/>
    </row>
    <row r="76" spans="1:6">
      <c r="A76" s="4" t="str">
        <f>""&amp;システム取込用シート_WORK!A76</f>
        <v/>
      </c>
      <c r="B76" s="4" t="str">
        <f>""&amp;システム取込用シート_WORK!B76</f>
        <v/>
      </c>
      <c r="C76" s="4" t="str">
        <f>""&amp;システム取込用シート_WORK!C76</f>
        <v/>
      </c>
      <c r="D76" s="4" t="str">
        <f>""&amp;システム取込用シート_WORK!D76</f>
        <v/>
      </c>
      <c r="E76" s="4" t="str">
        <f>""&amp;システム取込用シート_WORK!E76</f>
        <v/>
      </c>
      <c r="F76" s="6"/>
    </row>
    <row r="77" spans="1:6">
      <c r="A77" s="4" t="str">
        <f>""&amp;システム取込用シート_WORK!A77</f>
        <v/>
      </c>
      <c r="B77" s="4" t="str">
        <f>""&amp;システム取込用シート_WORK!B77</f>
        <v/>
      </c>
      <c r="C77" s="4" t="str">
        <f>""&amp;システム取込用シート_WORK!C77</f>
        <v/>
      </c>
      <c r="D77" s="4" t="str">
        <f>""&amp;システム取込用シート_WORK!D77</f>
        <v/>
      </c>
      <c r="E77" s="4" t="str">
        <f>""&amp;システム取込用シート_WORK!E77</f>
        <v/>
      </c>
      <c r="F77" s="6"/>
    </row>
    <row r="78" spans="1:6">
      <c r="A78" s="4" t="str">
        <f>""&amp;システム取込用シート_WORK!A78</f>
        <v/>
      </c>
      <c r="B78" s="4" t="str">
        <f>""&amp;システム取込用シート_WORK!B78</f>
        <v/>
      </c>
      <c r="C78" s="4" t="str">
        <f>""&amp;システム取込用シート_WORK!C78</f>
        <v/>
      </c>
      <c r="D78" s="4" t="str">
        <f>""&amp;システム取込用シート_WORK!D78</f>
        <v/>
      </c>
      <c r="E78" s="4" t="str">
        <f>""&amp;システム取込用シート_WORK!E78</f>
        <v/>
      </c>
      <c r="F78" s="6"/>
    </row>
    <row r="79" spans="1:6">
      <c r="A79" s="4" t="str">
        <f>""&amp;システム取込用シート_WORK!A79</f>
        <v/>
      </c>
      <c r="B79" s="4" t="str">
        <f>""&amp;システム取込用シート_WORK!B79</f>
        <v/>
      </c>
      <c r="C79" s="4" t="str">
        <f>""&amp;システム取込用シート_WORK!C79</f>
        <v/>
      </c>
      <c r="D79" s="4" t="str">
        <f>""&amp;システム取込用シート_WORK!D79</f>
        <v/>
      </c>
      <c r="E79" s="4" t="str">
        <f>""&amp;システム取込用シート_WORK!E79</f>
        <v/>
      </c>
      <c r="F79" s="6"/>
    </row>
    <row r="80" spans="1:6">
      <c r="A80" s="4" t="str">
        <f>""&amp;システム取込用シート_WORK!A80</f>
        <v/>
      </c>
      <c r="B80" s="4" t="str">
        <f>""&amp;システム取込用シート_WORK!B80</f>
        <v/>
      </c>
      <c r="C80" s="4" t="str">
        <f>""&amp;システム取込用シート_WORK!C80</f>
        <v/>
      </c>
      <c r="D80" s="4" t="str">
        <f>""&amp;システム取込用シート_WORK!D80</f>
        <v/>
      </c>
      <c r="E80" s="4" t="str">
        <f>""&amp;システム取込用シート_WORK!E80</f>
        <v/>
      </c>
      <c r="F80" s="6"/>
    </row>
    <row r="81" spans="1:6">
      <c r="A81" s="4" t="str">
        <f>""&amp;システム取込用シート_WORK!A81</f>
        <v/>
      </c>
      <c r="B81" s="4" t="str">
        <f>""&amp;システム取込用シート_WORK!B81</f>
        <v/>
      </c>
      <c r="C81" s="4" t="str">
        <f>""&amp;システム取込用シート_WORK!C81</f>
        <v/>
      </c>
      <c r="D81" s="4" t="str">
        <f>""&amp;システム取込用シート_WORK!D81</f>
        <v/>
      </c>
      <c r="E81" s="4" t="str">
        <f>""&amp;システム取込用シート_WORK!E81</f>
        <v/>
      </c>
      <c r="F81" s="6"/>
    </row>
    <row r="82" spans="1:6">
      <c r="A82" s="4" t="str">
        <f>""&amp;システム取込用シート_WORK!A82</f>
        <v/>
      </c>
      <c r="B82" s="4" t="str">
        <f>""&amp;システム取込用シート_WORK!B82</f>
        <v/>
      </c>
      <c r="C82" s="4" t="str">
        <f>""&amp;システム取込用シート_WORK!C82</f>
        <v/>
      </c>
      <c r="D82" s="4" t="str">
        <f>""&amp;システム取込用シート_WORK!D82</f>
        <v/>
      </c>
      <c r="E82" s="4" t="str">
        <f>""&amp;システム取込用シート_WORK!E82</f>
        <v/>
      </c>
      <c r="F82" s="6"/>
    </row>
    <row r="83" spans="1:6">
      <c r="A83" s="4" t="str">
        <f>""&amp;システム取込用シート_WORK!A83</f>
        <v/>
      </c>
      <c r="B83" s="4" t="str">
        <f>""&amp;システム取込用シート_WORK!B83</f>
        <v/>
      </c>
      <c r="C83" s="4" t="str">
        <f>""&amp;システム取込用シート_WORK!C83</f>
        <v/>
      </c>
      <c r="D83" s="4" t="str">
        <f>""&amp;システム取込用シート_WORK!D83</f>
        <v/>
      </c>
      <c r="E83" s="4" t="str">
        <f>""&amp;システム取込用シート_WORK!E83</f>
        <v/>
      </c>
      <c r="F83" s="6"/>
    </row>
    <row r="84" spans="1:6">
      <c r="A84" s="4" t="str">
        <f>""&amp;システム取込用シート_WORK!A84</f>
        <v/>
      </c>
      <c r="B84" s="4" t="str">
        <f>""&amp;システム取込用シート_WORK!B84</f>
        <v/>
      </c>
      <c r="C84" s="4" t="str">
        <f>""&amp;システム取込用シート_WORK!C84</f>
        <v/>
      </c>
      <c r="D84" s="4" t="str">
        <f>""&amp;システム取込用シート_WORK!D84</f>
        <v/>
      </c>
      <c r="E84" s="4" t="str">
        <f>""&amp;システム取込用シート_WORK!E84</f>
        <v/>
      </c>
      <c r="F84" s="6"/>
    </row>
    <row r="85" spans="1:6">
      <c r="A85" s="4" t="str">
        <f>""&amp;システム取込用シート_WORK!A85</f>
        <v/>
      </c>
      <c r="B85" s="4" t="str">
        <f>""&amp;システム取込用シート_WORK!B85</f>
        <v/>
      </c>
      <c r="C85" s="4" t="str">
        <f>""&amp;システム取込用シート_WORK!C85</f>
        <v/>
      </c>
      <c r="D85" s="4" t="str">
        <f>""&amp;システム取込用シート_WORK!D85</f>
        <v/>
      </c>
      <c r="E85" s="4" t="str">
        <f>""&amp;システム取込用シート_WORK!E85</f>
        <v/>
      </c>
      <c r="F85" s="6"/>
    </row>
    <row r="86" spans="1:6">
      <c r="A86" s="4" t="str">
        <f>""&amp;システム取込用シート_WORK!A86</f>
        <v/>
      </c>
      <c r="B86" s="4" t="str">
        <f>""&amp;システム取込用シート_WORK!B86</f>
        <v/>
      </c>
      <c r="C86" s="4" t="str">
        <f>""&amp;システム取込用シート_WORK!C86</f>
        <v/>
      </c>
      <c r="D86" s="4" t="str">
        <f>""&amp;システム取込用シート_WORK!D86</f>
        <v/>
      </c>
      <c r="E86" s="4" t="str">
        <f>""&amp;システム取込用シート_WORK!E86</f>
        <v/>
      </c>
      <c r="F86" s="6"/>
    </row>
    <row r="87" spans="1:6">
      <c r="A87" s="4" t="str">
        <f>""&amp;システム取込用シート_WORK!A87</f>
        <v/>
      </c>
      <c r="B87" s="4" t="str">
        <f>""&amp;システム取込用シート_WORK!B87</f>
        <v/>
      </c>
      <c r="C87" s="4" t="str">
        <f>""&amp;システム取込用シート_WORK!C87</f>
        <v/>
      </c>
      <c r="D87" s="4" t="str">
        <f>""&amp;システム取込用シート_WORK!D87</f>
        <v/>
      </c>
      <c r="E87" s="4" t="str">
        <f>""&amp;システム取込用シート_WORK!E87</f>
        <v/>
      </c>
      <c r="F87" s="6"/>
    </row>
    <row r="88" spans="1:6">
      <c r="A88" s="4" t="str">
        <f>""&amp;システム取込用シート_WORK!A88</f>
        <v/>
      </c>
      <c r="B88" s="4" t="str">
        <f>""&amp;システム取込用シート_WORK!B88</f>
        <v/>
      </c>
      <c r="C88" s="4" t="str">
        <f>""&amp;システム取込用シート_WORK!C88</f>
        <v/>
      </c>
      <c r="D88" s="4" t="str">
        <f>""&amp;システム取込用シート_WORK!D88</f>
        <v/>
      </c>
      <c r="E88" s="4" t="str">
        <f>""&amp;システム取込用シート_WORK!E88</f>
        <v/>
      </c>
      <c r="F88" s="6"/>
    </row>
    <row r="89" spans="1:6">
      <c r="A89" s="4" t="str">
        <f>""&amp;システム取込用シート_WORK!A89</f>
        <v/>
      </c>
      <c r="B89" s="4" t="str">
        <f>""&amp;システム取込用シート_WORK!B89</f>
        <v/>
      </c>
      <c r="C89" s="4" t="str">
        <f>""&amp;システム取込用シート_WORK!C89</f>
        <v/>
      </c>
      <c r="D89" s="4" t="str">
        <f>""&amp;システム取込用シート_WORK!D89</f>
        <v/>
      </c>
      <c r="E89" s="4" t="str">
        <f>""&amp;システム取込用シート_WORK!E89</f>
        <v/>
      </c>
      <c r="F89" s="6"/>
    </row>
    <row r="90" spans="1:6">
      <c r="A90" s="4" t="str">
        <f>""&amp;システム取込用シート_WORK!A90</f>
        <v/>
      </c>
      <c r="B90" s="4" t="str">
        <f>""&amp;システム取込用シート_WORK!B90</f>
        <v/>
      </c>
      <c r="C90" s="4" t="str">
        <f>""&amp;システム取込用シート_WORK!C90</f>
        <v/>
      </c>
      <c r="D90" s="4" t="str">
        <f>""&amp;システム取込用シート_WORK!D90</f>
        <v/>
      </c>
      <c r="E90" s="4" t="str">
        <f>""&amp;システム取込用シート_WORK!E90</f>
        <v/>
      </c>
      <c r="F90" s="6"/>
    </row>
    <row r="91" spans="1:6">
      <c r="A91" s="4" t="str">
        <f>""&amp;システム取込用シート_WORK!A91</f>
        <v/>
      </c>
      <c r="B91" s="4" t="str">
        <f>""&amp;システム取込用シート_WORK!B91</f>
        <v/>
      </c>
      <c r="C91" s="4" t="str">
        <f>""&amp;システム取込用シート_WORK!C91</f>
        <v/>
      </c>
      <c r="D91" s="4" t="str">
        <f>""&amp;システム取込用シート_WORK!D91</f>
        <v/>
      </c>
      <c r="E91" s="4" t="str">
        <f>""&amp;システム取込用シート_WORK!E91</f>
        <v/>
      </c>
      <c r="F91" s="6"/>
    </row>
    <row r="92" spans="1:6">
      <c r="A92" s="4" t="str">
        <f>""&amp;システム取込用シート_WORK!A92</f>
        <v/>
      </c>
      <c r="B92" s="4" t="str">
        <f>""&amp;システム取込用シート_WORK!B92</f>
        <v/>
      </c>
      <c r="C92" s="4" t="str">
        <f>""&amp;システム取込用シート_WORK!C92</f>
        <v/>
      </c>
      <c r="D92" s="4" t="str">
        <f>""&amp;システム取込用シート_WORK!D92</f>
        <v/>
      </c>
      <c r="E92" s="4" t="str">
        <f>""&amp;システム取込用シート_WORK!E92</f>
        <v/>
      </c>
      <c r="F92" s="6"/>
    </row>
    <row r="93" spans="1:6">
      <c r="A93" s="4" t="str">
        <f>""&amp;システム取込用シート_WORK!A93</f>
        <v/>
      </c>
      <c r="B93" s="4" t="str">
        <f>""&amp;システム取込用シート_WORK!B93</f>
        <v/>
      </c>
      <c r="C93" s="4" t="str">
        <f>""&amp;システム取込用シート_WORK!C93</f>
        <v/>
      </c>
      <c r="D93" s="4" t="str">
        <f>""&amp;システム取込用シート_WORK!D93</f>
        <v/>
      </c>
      <c r="E93" s="4" t="str">
        <f>""&amp;システム取込用シート_WORK!E93</f>
        <v/>
      </c>
      <c r="F93" s="6"/>
    </row>
    <row r="94" spans="1:6">
      <c r="A94" s="4" t="str">
        <f>""&amp;システム取込用シート_WORK!A94</f>
        <v/>
      </c>
      <c r="B94" s="4" t="str">
        <f>""&amp;システム取込用シート_WORK!B94</f>
        <v/>
      </c>
      <c r="C94" s="4" t="str">
        <f>""&amp;システム取込用シート_WORK!C94</f>
        <v/>
      </c>
      <c r="D94" s="4" t="str">
        <f>""&amp;システム取込用シート_WORK!D94</f>
        <v/>
      </c>
      <c r="E94" s="4" t="str">
        <f>""&amp;システム取込用シート_WORK!E94</f>
        <v/>
      </c>
      <c r="F94" s="6"/>
    </row>
    <row r="95" spans="1:6">
      <c r="A95" s="4" t="str">
        <f>""&amp;システム取込用シート_WORK!A95</f>
        <v/>
      </c>
      <c r="B95" s="4" t="str">
        <f>""&amp;システム取込用シート_WORK!B95</f>
        <v/>
      </c>
      <c r="C95" s="4" t="str">
        <f>""&amp;システム取込用シート_WORK!C95</f>
        <v/>
      </c>
      <c r="D95" s="4" t="str">
        <f>""&amp;システム取込用シート_WORK!D95</f>
        <v/>
      </c>
      <c r="E95" s="4" t="str">
        <f>""&amp;システム取込用シート_WORK!E95</f>
        <v/>
      </c>
      <c r="F95" s="6"/>
    </row>
    <row r="96" spans="1:6">
      <c r="A96" s="4" t="str">
        <f>""&amp;システム取込用シート_WORK!A96</f>
        <v/>
      </c>
      <c r="B96" s="4" t="str">
        <f>""&amp;システム取込用シート_WORK!B96</f>
        <v/>
      </c>
      <c r="C96" s="4" t="str">
        <f>""&amp;システム取込用シート_WORK!C96</f>
        <v/>
      </c>
      <c r="D96" s="4" t="str">
        <f>""&amp;システム取込用シート_WORK!D96</f>
        <v/>
      </c>
      <c r="E96" s="4" t="str">
        <f>""&amp;システム取込用シート_WORK!E96</f>
        <v/>
      </c>
      <c r="F96" s="6"/>
    </row>
    <row r="97" spans="1:6">
      <c r="A97" s="4" t="str">
        <f>""&amp;システム取込用シート_WORK!A97</f>
        <v/>
      </c>
      <c r="B97" s="4" t="str">
        <f>""&amp;システム取込用シート_WORK!B97</f>
        <v/>
      </c>
      <c r="C97" s="4" t="str">
        <f>""&amp;システム取込用シート_WORK!C97</f>
        <v/>
      </c>
      <c r="D97" s="4" t="str">
        <f>""&amp;システム取込用シート_WORK!D97</f>
        <v/>
      </c>
      <c r="E97" s="4" t="str">
        <f>""&amp;システム取込用シート_WORK!E97</f>
        <v/>
      </c>
      <c r="F97" s="6"/>
    </row>
    <row r="98" spans="1:6">
      <c r="A98" s="4" t="str">
        <f>""&amp;システム取込用シート_WORK!A98</f>
        <v/>
      </c>
      <c r="B98" s="4" t="str">
        <f>""&amp;システム取込用シート_WORK!B98</f>
        <v/>
      </c>
      <c r="C98" s="4" t="str">
        <f>""&amp;システム取込用シート_WORK!C98</f>
        <v/>
      </c>
      <c r="D98" s="4" t="str">
        <f>""&amp;システム取込用シート_WORK!D98</f>
        <v/>
      </c>
      <c r="E98" s="4" t="str">
        <f>""&amp;システム取込用シート_WORK!E98</f>
        <v/>
      </c>
      <c r="F98" s="6"/>
    </row>
    <row r="99" spans="1:6">
      <c r="A99" s="4" t="str">
        <f>""&amp;システム取込用シート_WORK!A99</f>
        <v/>
      </c>
      <c r="B99" s="4" t="str">
        <f>""&amp;システム取込用シート_WORK!B99</f>
        <v/>
      </c>
      <c r="C99" s="4" t="str">
        <f>""&amp;システム取込用シート_WORK!C99</f>
        <v/>
      </c>
      <c r="D99" s="4" t="str">
        <f>""&amp;システム取込用シート_WORK!D99</f>
        <v/>
      </c>
      <c r="E99" s="4" t="str">
        <f>""&amp;システム取込用シート_WORK!E99</f>
        <v/>
      </c>
      <c r="F99" s="6"/>
    </row>
    <row r="100" spans="1:6">
      <c r="A100" s="4" t="str">
        <f>""&amp;システム取込用シート_WORK!A100</f>
        <v/>
      </c>
      <c r="B100" s="4" t="str">
        <f>""&amp;システム取込用シート_WORK!B100</f>
        <v/>
      </c>
      <c r="C100" s="4" t="str">
        <f>""&amp;システム取込用シート_WORK!C100</f>
        <v/>
      </c>
      <c r="D100" s="4" t="str">
        <f>""&amp;システム取込用シート_WORK!D100</f>
        <v/>
      </c>
      <c r="E100" s="4" t="str">
        <f>""&amp;システム取込用シート_WORK!E100</f>
        <v/>
      </c>
      <c r="F100" s="6"/>
    </row>
    <row r="101" spans="1:6">
      <c r="A101" s="4" t="str">
        <f>""&amp;システム取込用シート_WORK!A101</f>
        <v/>
      </c>
      <c r="B101" s="4" t="str">
        <f>""&amp;システム取込用シート_WORK!B101</f>
        <v/>
      </c>
      <c r="C101" s="4" t="str">
        <f>""&amp;システム取込用シート_WORK!C101</f>
        <v/>
      </c>
      <c r="D101" s="4" t="str">
        <f>""&amp;システム取込用シート_WORK!D101</f>
        <v/>
      </c>
      <c r="E101" s="4" t="str">
        <f>""&amp;システム取込用シート_WORK!E101</f>
        <v/>
      </c>
      <c r="F101" s="6"/>
    </row>
    <row r="102" spans="1:6">
      <c r="A102" s="4" t="str">
        <f>""&amp;システム取込用シート_WORK!A102</f>
        <v/>
      </c>
      <c r="B102" s="4" t="str">
        <f>""&amp;システム取込用シート_WORK!B102</f>
        <v/>
      </c>
      <c r="C102" s="4" t="str">
        <f>""&amp;システム取込用シート_WORK!C102</f>
        <v/>
      </c>
      <c r="D102" s="4" t="str">
        <f>""&amp;システム取込用シート_WORK!D102</f>
        <v/>
      </c>
      <c r="E102" s="4" t="str">
        <f>""&amp;システム取込用シート_WORK!E102</f>
        <v/>
      </c>
      <c r="F102" s="6"/>
    </row>
    <row r="103" spans="1:6">
      <c r="A103" s="4" t="str">
        <f>""&amp;システム取込用シート_WORK!A103</f>
        <v/>
      </c>
      <c r="B103" s="4" t="str">
        <f>""&amp;システム取込用シート_WORK!B103</f>
        <v/>
      </c>
      <c r="C103" s="4" t="str">
        <f>""&amp;システム取込用シート_WORK!C103</f>
        <v/>
      </c>
      <c r="D103" s="4" t="str">
        <f>""&amp;システム取込用シート_WORK!D103</f>
        <v/>
      </c>
      <c r="E103" s="4" t="str">
        <f>""&amp;システム取込用シート_WORK!E103</f>
        <v/>
      </c>
      <c r="F103" s="6"/>
    </row>
    <row r="104" spans="1:6">
      <c r="A104" s="4" t="str">
        <f>""&amp;システム取込用シート_WORK!A104</f>
        <v/>
      </c>
      <c r="B104" s="4" t="str">
        <f>""&amp;システム取込用シート_WORK!B104</f>
        <v/>
      </c>
      <c r="C104" s="4" t="str">
        <f>""&amp;システム取込用シート_WORK!C104</f>
        <v/>
      </c>
      <c r="D104" s="4" t="str">
        <f>""&amp;システム取込用シート_WORK!D104</f>
        <v/>
      </c>
      <c r="E104" s="4" t="str">
        <f>""&amp;システム取込用シート_WORK!E104</f>
        <v/>
      </c>
      <c r="F104" s="6"/>
    </row>
    <row r="105" spans="1:6">
      <c r="A105" s="4" t="str">
        <f>""&amp;システム取込用シート_WORK!A105</f>
        <v/>
      </c>
      <c r="B105" s="4" t="str">
        <f>""&amp;システム取込用シート_WORK!B105</f>
        <v/>
      </c>
      <c r="C105" s="4" t="str">
        <f>""&amp;システム取込用シート_WORK!C105</f>
        <v/>
      </c>
      <c r="D105" s="4" t="str">
        <f>""&amp;システム取込用シート_WORK!D105</f>
        <v/>
      </c>
      <c r="E105" s="4" t="str">
        <f>""&amp;システム取込用シート_WORK!E105</f>
        <v/>
      </c>
      <c r="F105" s="6"/>
    </row>
    <row r="106" spans="1:6">
      <c r="A106" s="4" t="str">
        <f>""&amp;システム取込用シート_WORK!A106</f>
        <v/>
      </c>
      <c r="B106" s="4" t="str">
        <f>""&amp;システム取込用シート_WORK!B106</f>
        <v/>
      </c>
      <c r="C106" s="4" t="str">
        <f>""&amp;システム取込用シート_WORK!C106</f>
        <v/>
      </c>
      <c r="D106" s="4" t="str">
        <f>""&amp;システム取込用シート_WORK!D106</f>
        <v/>
      </c>
      <c r="E106" s="4" t="str">
        <f>""&amp;システム取込用シート_WORK!E106</f>
        <v/>
      </c>
      <c r="F106" s="6"/>
    </row>
    <row r="107" spans="1:6">
      <c r="A107" s="4" t="str">
        <f>""&amp;システム取込用シート_WORK!A107</f>
        <v/>
      </c>
      <c r="B107" s="4" t="str">
        <f>""&amp;システム取込用シート_WORK!B107</f>
        <v/>
      </c>
      <c r="C107" s="4" t="str">
        <f>""&amp;システム取込用シート_WORK!C107</f>
        <v/>
      </c>
      <c r="D107" s="4" t="str">
        <f>""&amp;システム取込用シート_WORK!D107</f>
        <v/>
      </c>
      <c r="E107" s="4" t="str">
        <f>""&amp;システム取込用シート_WORK!E107</f>
        <v/>
      </c>
      <c r="F107" s="6"/>
    </row>
    <row r="108" spans="1:6">
      <c r="A108" s="4" t="str">
        <f>""&amp;システム取込用シート_WORK!A108</f>
        <v/>
      </c>
      <c r="B108" s="4" t="str">
        <f>""&amp;システム取込用シート_WORK!B108</f>
        <v/>
      </c>
      <c r="C108" s="4" t="str">
        <f>""&amp;システム取込用シート_WORK!C108</f>
        <v/>
      </c>
      <c r="D108" s="4" t="str">
        <f>""&amp;システム取込用シート_WORK!D108</f>
        <v/>
      </c>
      <c r="E108" s="4" t="str">
        <f>""&amp;システム取込用シート_WORK!E108</f>
        <v/>
      </c>
      <c r="F108" s="6"/>
    </row>
    <row r="109" spans="1:6">
      <c r="A109" s="4" t="str">
        <f>""&amp;システム取込用シート_WORK!A109</f>
        <v/>
      </c>
      <c r="B109" s="4" t="str">
        <f>""&amp;システム取込用シート_WORK!B109</f>
        <v/>
      </c>
      <c r="C109" s="4" t="str">
        <f>""&amp;システム取込用シート_WORK!C109</f>
        <v/>
      </c>
      <c r="D109" s="4" t="str">
        <f>""&amp;システム取込用シート_WORK!D109</f>
        <v/>
      </c>
      <c r="E109" s="4" t="str">
        <f>""&amp;システム取込用シート_WORK!E109</f>
        <v/>
      </c>
      <c r="F109" s="6"/>
    </row>
    <row r="110" spans="1:6">
      <c r="A110" s="4" t="str">
        <f>""&amp;システム取込用シート_WORK!A110</f>
        <v/>
      </c>
      <c r="B110" s="4" t="str">
        <f>""&amp;システム取込用シート_WORK!B110</f>
        <v/>
      </c>
      <c r="C110" s="4" t="str">
        <f>""&amp;システム取込用シート_WORK!C110</f>
        <v/>
      </c>
      <c r="D110" s="4" t="str">
        <f>""&amp;システム取込用シート_WORK!D110</f>
        <v/>
      </c>
      <c r="E110" s="4" t="str">
        <f>""&amp;システム取込用シート_WORK!E110</f>
        <v/>
      </c>
      <c r="F110" s="6"/>
    </row>
    <row r="111" spans="1:6">
      <c r="A111" s="4" t="str">
        <f>""&amp;システム取込用シート_WORK!A111</f>
        <v/>
      </c>
      <c r="B111" s="4" t="str">
        <f>""&amp;システム取込用シート_WORK!B111</f>
        <v/>
      </c>
      <c r="C111" s="4" t="str">
        <f>""&amp;システム取込用シート_WORK!C111</f>
        <v/>
      </c>
      <c r="D111" s="4" t="str">
        <f>""&amp;システム取込用シート_WORK!D111</f>
        <v/>
      </c>
      <c r="E111" s="4" t="str">
        <f>""&amp;システム取込用シート_WORK!E111</f>
        <v/>
      </c>
      <c r="F111" s="6"/>
    </row>
    <row r="112" spans="1:6">
      <c r="A112" s="4" t="str">
        <f>""&amp;システム取込用シート_WORK!A112</f>
        <v/>
      </c>
      <c r="B112" s="4" t="str">
        <f>""&amp;システム取込用シート_WORK!B112</f>
        <v/>
      </c>
      <c r="C112" s="4" t="str">
        <f>""&amp;システム取込用シート_WORK!C112</f>
        <v/>
      </c>
      <c r="D112" s="4" t="str">
        <f>""&amp;システム取込用シート_WORK!D112</f>
        <v/>
      </c>
      <c r="E112" s="4" t="str">
        <f>""&amp;システム取込用シート_WORK!E112</f>
        <v/>
      </c>
      <c r="F112" s="6"/>
    </row>
    <row r="113" spans="1:6">
      <c r="A113" s="4" t="str">
        <f>""&amp;システム取込用シート_WORK!A113</f>
        <v/>
      </c>
      <c r="B113" s="4" t="str">
        <f>""&amp;システム取込用シート_WORK!B113</f>
        <v/>
      </c>
      <c r="C113" s="4" t="str">
        <f>""&amp;システム取込用シート_WORK!C113</f>
        <v/>
      </c>
      <c r="D113" s="4" t="str">
        <f>""&amp;システム取込用シート_WORK!D113</f>
        <v/>
      </c>
      <c r="E113" s="4" t="str">
        <f>""&amp;システム取込用シート_WORK!E113</f>
        <v/>
      </c>
      <c r="F113" s="6"/>
    </row>
    <row r="114" spans="1:6">
      <c r="A114" s="4" t="str">
        <f>""&amp;システム取込用シート_WORK!A114</f>
        <v/>
      </c>
      <c r="B114" s="4" t="str">
        <f>""&amp;システム取込用シート_WORK!B114</f>
        <v/>
      </c>
      <c r="C114" s="4" t="str">
        <f>""&amp;システム取込用シート_WORK!C114</f>
        <v/>
      </c>
      <c r="D114" s="4" t="str">
        <f>""&amp;システム取込用シート_WORK!D114</f>
        <v/>
      </c>
      <c r="E114" s="4" t="str">
        <f>""&amp;システム取込用シート_WORK!E114</f>
        <v/>
      </c>
      <c r="F114" s="6"/>
    </row>
    <row r="115" spans="1:6">
      <c r="A115" s="4" t="str">
        <f>""&amp;システム取込用シート_WORK!A115</f>
        <v/>
      </c>
      <c r="B115" s="4" t="str">
        <f>""&amp;システム取込用シート_WORK!B115</f>
        <v/>
      </c>
      <c r="C115" s="4" t="str">
        <f>""&amp;システム取込用シート_WORK!C115</f>
        <v/>
      </c>
      <c r="D115" s="4" t="str">
        <f>""&amp;システム取込用シート_WORK!D115</f>
        <v/>
      </c>
      <c r="E115" s="4" t="str">
        <f>""&amp;システム取込用シート_WORK!E115</f>
        <v/>
      </c>
      <c r="F115" s="6"/>
    </row>
    <row r="116" spans="1:6">
      <c r="A116" s="4" t="str">
        <f>""&amp;システム取込用シート_WORK!A116</f>
        <v/>
      </c>
      <c r="B116" s="4" t="str">
        <f>""&amp;システム取込用シート_WORK!B116</f>
        <v/>
      </c>
      <c r="C116" s="4" t="str">
        <f>""&amp;システム取込用シート_WORK!C116</f>
        <v/>
      </c>
      <c r="D116" s="4" t="str">
        <f>""&amp;システム取込用シート_WORK!D116</f>
        <v/>
      </c>
      <c r="E116" s="4" t="str">
        <f>""&amp;システム取込用シート_WORK!E116</f>
        <v/>
      </c>
      <c r="F116" s="6"/>
    </row>
    <row r="117" spans="1:6">
      <c r="A117" s="4" t="str">
        <f>""&amp;システム取込用シート_WORK!A117</f>
        <v/>
      </c>
      <c r="B117" s="4" t="str">
        <f>""&amp;システム取込用シート_WORK!B117</f>
        <v/>
      </c>
      <c r="C117" s="4" t="str">
        <f>""&amp;システム取込用シート_WORK!C117</f>
        <v/>
      </c>
      <c r="D117" s="4" t="str">
        <f>""&amp;システム取込用シート_WORK!D117</f>
        <v/>
      </c>
      <c r="E117" s="4" t="str">
        <f>""&amp;システム取込用シート_WORK!E117</f>
        <v/>
      </c>
      <c r="F117" s="6"/>
    </row>
    <row r="118" spans="1:6">
      <c r="A118" s="4" t="str">
        <f>""&amp;システム取込用シート_WORK!A118</f>
        <v/>
      </c>
      <c r="B118" s="4" t="str">
        <f>""&amp;システム取込用シート_WORK!B118</f>
        <v/>
      </c>
      <c r="C118" s="4" t="str">
        <f>""&amp;システム取込用シート_WORK!C118</f>
        <v/>
      </c>
      <c r="D118" s="4" t="str">
        <f>""&amp;システム取込用シート_WORK!D118</f>
        <v/>
      </c>
      <c r="E118" s="4" t="str">
        <f>""&amp;システム取込用シート_WORK!E118</f>
        <v/>
      </c>
      <c r="F118" s="6"/>
    </row>
    <row r="119" spans="1:6">
      <c r="A119" s="4" t="str">
        <f>""&amp;システム取込用シート_WORK!A119</f>
        <v/>
      </c>
      <c r="B119" s="4" t="str">
        <f>""&amp;システム取込用シート_WORK!B119</f>
        <v/>
      </c>
      <c r="C119" s="4" t="str">
        <f>""&amp;システム取込用シート_WORK!C119</f>
        <v/>
      </c>
      <c r="D119" s="4" t="str">
        <f>""&amp;システム取込用シート_WORK!D119</f>
        <v/>
      </c>
      <c r="E119" s="4" t="str">
        <f>""&amp;システム取込用シート_WORK!E119</f>
        <v/>
      </c>
      <c r="F119" s="6"/>
    </row>
    <row r="120" spans="1:6">
      <c r="A120" s="4" t="str">
        <f>""&amp;システム取込用シート_WORK!A120</f>
        <v/>
      </c>
      <c r="B120" s="4" t="str">
        <f>""&amp;システム取込用シート_WORK!B120</f>
        <v/>
      </c>
      <c r="C120" s="4" t="str">
        <f>""&amp;システム取込用シート_WORK!C120</f>
        <v/>
      </c>
      <c r="D120" s="4" t="str">
        <f>""&amp;システム取込用シート_WORK!D120</f>
        <v/>
      </c>
      <c r="E120" s="4" t="str">
        <f>""&amp;システム取込用シート_WORK!E120</f>
        <v/>
      </c>
      <c r="F120" s="6"/>
    </row>
    <row r="121" spans="1:6">
      <c r="A121" s="4" t="str">
        <f>""&amp;システム取込用シート_WORK!A121</f>
        <v/>
      </c>
      <c r="B121" s="4" t="str">
        <f>""&amp;システム取込用シート_WORK!B121</f>
        <v/>
      </c>
      <c r="C121" s="4" t="str">
        <f>""&amp;システム取込用シート_WORK!C121</f>
        <v/>
      </c>
      <c r="D121" s="4" t="str">
        <f>""&amp;システム取込用シート_WORK!D121</f>
        <v/>
      </c>
      <c r="E121" s="4" t="str">
        <f>""&amp;システム取込用シート_WORK!E121</f>
        <v/>
      </c>
      <c r="F121" s="6"/>
    </row>
    <row r="122" spans="1:6">
      <c r="A122" s="4" t="str">
        <f>""&amp;システム取込用シート_WORK!A122</f>
        <v/>
      </c>
      <c r="B122" s="4" t="str">
        <f>""&amp;システム取込用シート_WORK!B122</f>
        <v/>
      </c>
      <c r="C122" s="4" t="str">
        <f>""&amp;システム取込用シート_WORK!C122</f>
        <v/>
      </c>
      <c r="D122" s="4" t="str">
        <f>""&amp;システム取込用シート_WORK!D122</f>
        <v/>
      </c>
      <c r="E122" s="4" t="str">
        <f>""&amp;システム取込用シート_WORK!E122</f>
        <v/>
      </c>
      <c r="F122" s="6"/>
    </row>
    <row r="123" spans="1:6">
      <c r="A123" s="4" t="str">
        <f>""&amp;システム取込用シート_WORK!A123</f>
        <v/>
      </c>
      <c r="B123" s="4" t="str">
        <f>""&amp;システム取込用シート_WORK!B123</f>
        <v/>
      </c>
      <c r="C123" s="4" t="str">
        <f>""&amp;システム取込用シート_WORK!C123</f>
        <v/>
      </c>
      <c r="D123" s="4" t="str">
        <f>""&amp;システム取込用シート_WORK!D123</f>
        <v/>
      </c>
      <c r="E123" s="4" t="str">
        <f>""&amp;システム取込用シート_WORK!E123</f>
        <v/>
      </c>
      <c r="F123" s="6"/>
    </row>
    <row r="124" spans="1:6">
      <c r="A124" s="4" t="str">
        <f>""&amp;システム取込用シート_WORK!A124</f>
        <v/>
      </c>
      <c r="B124" s="4" t="str">
        <f>""&amp;システム取込用シート_WORK!B124</f>
        <v/>
      </c>
      <c r="C124" s="4" t="str">
        <f>""&amp;システム取込用シート_WORK!C124</f>
        <v/>
      </c>
      <c r="D124" s="4" t="str">
        <f>""&amp;システム取込用シート_WORK!D124</f>
        <v/>
      </c>
      <c r="E124" s="4" t="str">
        <f>""&amp;システム取込用シート_WORK!E124</f>
        <v/>
      </c>
      <c r="F124" s="6"/>
    </row>
    <row r="125" spans="1:6">
      <c r="A125" s="4" t="str">
        <f>""&amp;システム取込用シート_WORK!A125</f>
        <v/>
      </c>
      <c r="B125" s="4" t="str">
        <f>""&amp;システム取込用シート_WORK!B125</f>
        <v/>
      </c>
      <c r="C125" s="4" t="str">
        <f>""&amp;システム取込用シート_WORK!C125</f>
        <v/>
      </c>
      <c r="D125" s="4" t="str">
        <f>""&amp;システム取込用シート_WORK!D125</f>
        <v/>
      </c>
      <c r="E125" s="4" t="str">
        <f>""&amp;システム取込用シート_WORK!E125</f>
        <v/>
      </c>
      <c r="F125" s="6"/>
    </row>
    <row r="126" spans="1:6">
      <c r="A126" s="4" t="str">
        <f>""&amp;システム取込用シート_WORK!A126</f>
        <v/>
      </c>
      <c r="B126" s="4" t="str">
        <f>""&amp;システム取込用シート_WORK!B126</f>
        <v/>
      </c>
      <c r="C126" s="4" t="str">
        <f>""&amp;システム取込用シート_WORK!C126</f>
        <v/>
      </c>
      <c r="D126" s="4" t="str">
        <f>""&amp;システム取込用シート_WORK!D126</f>
        <v/>
      </c>
      <c r="E126" s="4" t="str">
        <f>""&amp;システム取込用シート_WORK!E126</f>
        <v/>
      </c>
      <c r="F126" s="6"/>
    </row>
    <row r="127" spans="1:6">
      <c r="A127" s="4" t="str">
        <f>""&amp;システム取込用シート_WORK!A127</f>
        <v/>
      </c>
      <c r="B127" s="4" t="str">
        <f>""&amp;システム取込用シート_WORK!B127</f>
        <v/>
      </c>
      <c r="C127" s="4" t="str">
        <f>""&amp;システム取込用シート_WORK!C127</f>
        <v/>
      </c>
      <c r="D127" s="4" t="str">
        <f>""&amp;システム取込用シート_WORK!D127</f>
        <v/>
      </c>
      <c r="E127" s="4" t="str">
        <f>""&amp;システム取込用シート_WORK!E127</f>
        <v/>
      </c>
      <c r="F127" s="6"/>
    </row>
    <row r="128" spans="1:6">
      <c r="A128" s="4" t="str">
        <f>""&amp;システム取込用シート_WORK!A128</f>
        <v/>
      </c>
      <c r="B128" s="4" t="str">
        <f>""&amp;システム取込用シート_WORK!B128</f>
        <v/>
      </c>
      <c r="C128" s="4" t="str">
        <f>""&amp;システム取込用シート_WORK!C128</f>
        <v/>
      </c>
      <c r="D128" s="4" t="str">
        <f>""&amp;システム取込用シート_WORK!D128</f>
        <v/>
      </c>
      <c r="E128" s="4" t="str">
        <f>""&amp;システム取込用シート_WORK!E128</f>
        <v/>
      </c>
      <c r="F128" s="6"/>
    </row>
    <row r="129" spans="1:6">
      <c r="A129" s="4" t="str">
        <f>""&amp;システム取込用シート_WORK!A129</f>
        <v/>
      </c>
      <c r="B129" s="4" t="str">
        <f>""&amp;システム取込用シート_WORK!B129</f>
        <v/>
      </c>
      <c r="C129" s="4" t="str">
        <f>""&amp;システム取込用シート_WORK!C129</f>
        <v/>
      </c>
      <c r="D129" s="4" t="str">
        <f>""&amp;システム取込用シート_WORK!D129</f>
        <v/>
      </c>
      <c r="E129" s="4" t="str">
        <f>""&amp;システム取込用シート_WORK!E129</f>
        <v/>
      </c>
      <c r="F129" s="6"/>
    </row>
    <row r="130" spans="1:6">
      <c r="A130" s="4" t="str">
        <f>""&amp;システム取込用シート_WORK!A130</f>
        <v/>
      </c>
      <c r="B130" s="4" t="str">
        <f>""&amp;システム取込用シート_WORK!B130</f>
        <v/>
      </c>
      <c r="C130" s="4" t="str">
        <f>""&amp;システム取込用シート_WORK!C130</f>
        <v/>
      </c>
      <c r="D130" s="4" t="str">
        <f>""&amp;システム取込用シート_WORK!D130</f>
        <v/>
      </c>
      <c r="E130" s="4" t="str">
        <f>""&amp;システム取込用シート_WORK!E130</f>
        <v/>
      </c>
      <c r="F130" s="6"/>
    </row>
    <row r="131" spans="1:6">
      <c r="A131" s="4" t="str">
        <f>""&amp;システム取込用シート_WORK!A131</f>
        <v/>
      </c>
      <c r="B131" s="4" t="str">
        <f>""&amp;システム取込用シート_WORK!B131</f>
        <v/>
      </c>
      <c r="C131" s="4" t="str">
        <f>""&amp;システム取込用シート_WORK!C131</f>
        <v/>
      </c>
      <c r="D131" s="4" t="str">
        <f>""&amp;システム取込用シート_WORK!D131</f>
        <v/>
      </c>
      <c r="E131" s="4" t="str">
        <f>""&amp;システム取込用シート_WORK!E131</f>
        <v/>
      </c>
      <c r="F131" s="6"/>
    </row>
    <row r="132" spans="1:6">
      <c r="A132" s="4" t="str">
        <f>""&amp;システム取込用シート_WORK!A132</f>
        <v/>
      </c>
      <c r="B132" s="4" t="str">
        <f>""&amp;システム取込用シート_WORK!B132</f>
        <v/>
      </c>
      <c r="C132" s="4" t="str">
        <f>""&amp;システム取込用シート_WORK!C132</f>
        <v/>
      </c>
      <c r="D132" s="4" t="str">
        <f>""&amp;システム取込用シート_WORK!D132</f>
        <v/>
      </c>
      <c r="E132" s="4" t="str">
        <f>""&amp;システム取込用シート_WORK!E132</f>
        <v/>
      </c>
      <c r="F132" s="6"/>
    </row>
    <row r="133" spans="1:6">
      <c r="A133" s="4" t="str">
        <f>""&amp;システム取込用シート_WORK!A133</f>
        <v/>
      </c>
      <c r="B133" s="4" t="str">
        <f>""&amp;システム取込用シート_WORK!B133</f>
        <v/>
      </c>
      <c r="C133" s="4" t="str">
        <f>""&amp;システム取込用シート_WORK!C133</f>
        <v/>
      </c>
      <c r="D133" s="4" t="str">
        <f>""&amp;システム取込用シート_WORK!D133</f>
        <v/>
      </c>
      <c r="E133" s="4" t="str">
        <f>""&amp;システム取込用シート_WORK!E133</f>
        <v/>
      </c>
      <c r="F133" s="6"/>
    </row>
    <row r="134" spans="1:6">
      <c r="A134" s="4" t="str">
        <f>""&amp;システム取込用シート_WORK!A134</f>
        <v/>
      </c>
      <c r="B134" s="4" t="str">
        <f>""&amp;システム取込用シート_WORK!B134</f>
        <v/>
      </c>
      <c r="C134" s="4" t="str">
        <f>""&amp;システム取込用シート_WORK!C134</f>
        <v/>
      </c>
      <c r="D134" s="4" t="str">
        <f>""&amp;システム取込用シート_WORK!D134</f>
        <v/>
      </c>
      <c r="E134" s="4" t="str">
        <f>""&amp;システム取込用シート_WORK!E134</f>
        <v/>
      </c>
      <c r="F134" s="6"/>
    </row>
    <row r="135" spans="1:6">
      <c r="A135" s="4" t="str">
        <f>""&amp;システム取込用シート_WORK!A135</f>
        <v/>
      </c>
      <c r="B135" s="4" t="str">
        <f>""&amp;システム取込用シート_WORK!B135</f>
        <v/>
      </c>
      <c r="C135" s="4" t="str">
        <f>""&amp;システム取込用シート_WORK!C135</f>
        <v/>
      </c>
      <c r="D135" s="4" t="str">
        <f>""&amp;システム取込用シート_WORK!D135</f>
        <v/>
      </c>
      <c r="E135" s="4" t="str">
        <f>""&amp;システム取込用シート_WORK!E135</f>
        <v/>
      </c>
      <c r="F135" s="6"/>
    </row>
    <row r="136" spans="1:6">
      <c r="A136" s="4" t="str">
        <f>""&amp;システム取込用シート_WORK!A136</f>
        <v/>
      </c>
      <c r="B136" s="4" t="str">
        <f>""&amp;システム取込用シート_WORK!B136</f>
        <v/>
      </c>
      <c r="C136" s="4" t="str">
        <f>""&amp;システム取込用シート_WORK!C136</f>
        <v/>
      </c>
      <c r="D136" s="4" t="str">
        <f>""&amp;システム取込用シート_WORK!D136</f>
        <v/>
      </c>
      <c r="E136" s="4" t="str">
        <f>""&amp;システム取込用シート_WORK!E136</f>
        <v/>
      </c>
      <c r="F136" s="6"/>
    </row>
    <row r="137" spans="1:6">
      <c r="A137" s="4" t="str">
        <f>""&amp;システム取込用シート_WORK!A137</f>
        <v/>
      </c>
      <c r="B137" s="4" t="str">
        <f>""&amp;システム取込用シート_WORK!B137</f>
        <v/>
      </c>
      <c r="C137" s="4" t="str">
        <f>""&amp;システム取込用シート_WORK!C137</f>
        <v/>
      </c>
      <c r="D137" s="4" t="str">
        <f>""&amp;システム取込用シート_WORK!D137</f>
        <v/>
      </c>
      <c r="E137" s="4" t="str">
        <f>""&amp;システム取込用シート_WORK!E137</f>
        <v/>
      </c>
      <c r="F137" s="6"/>
    </row>
    <row r="138" spans="1:6">
      <c r="A138" s="4" t="str">
        <f>""&amp;システム取込用シート_WORK!A138</f>
        <v/>
      </c>
      <c r="B138" s="4" t="str">
        <f>""&amp;システム取込用シート_WORK!B138</f>
        <v/>
      </c>
      <c r="C138" s="4" t="str">
        <f>""&amp;システム取込用シート_WORK!C138</f>
        <v/>
      </c>
      <c r="D138" s="4" t="str">
        <f>""&amp;システム取込用シート_WORK!D138</f>
        <v/>
      </c>
      <c r="E138" s="4" t="str">
        <f>""&amp;システム取込用シート_WORK!E138</f>
        <v/>
      </c>
      <c r="F138" s="6"/>
    </row>
    <row r="139" spans="1:6">
      <c r="A139" s="4" t="str">
        <f>""&amp;システム取込用シート_WORK!A139</f>
        <v/>
      </c>
      <c r="B139" s="4" t="str">
        <f>""&amp;システム取込用シート_WORK!B139</f>
        <v/>
      </c>
      <c r="C139" s="4" t="str">
        <f>""&amp;システム取込用シート_WORK!C139</f>
        <v/>
      </c>
      <c r="D139" s="4" t="str">
        <f>""&amp;システム取込用シート_WORK!D139</f>
        <v/>
      </c>
      <c r="E139" s="4" t="str">
        <f>""&amp;システム取込用シート_WORK!E139</f>
        <v/>
      </c>
      <c r="F139" s="6"/>
    </row>
    <row r="140" spans="1:6">
      <c r="A140" s="4" t="str">
        <f>""&amp;システム取込用シート_WORK!A140</f>
        <v/>
      </c>
      <c r="B140" s="4" t="str">
        <f>""&amp;システム取込用シート_WORK!B140</f>
        <v/>
      </c>
      <c r="C140" s="4" t="str">
        <f>""&amp;システム取込用シート_WORK!C140</f>
        <v/>
      </c>
      <c r="D140" s="4" t="str">
        <f>""&amp;システム取込用シート_WORK!D140</f>
        <v/>
      </c>
      <c r="E140" s="4" t="str">
        <f>""&amp;システム取込用シート_WORK!E140</f>
        <v/>
      </c>
      <c r="F140" s="6"/>
    </row>
    <row r="141" spans="1:6">
      <c r="A141" s="4" t="str">
        <f>""&amp;システム取込用シート_WORK!A141</f>
        <v/>
      </c>
      <c r="B141" s="4" t="str">
        <f>""&amp;システム取込用シート_WORK!B141</f>
        <v/>
      </c>
      <c r="C141" s="4" t="str">
        <f>""&amp;システム取込用シート_WORK!C141</f>
        <v/>
      </c>
      <c r="D141" s="4" t="str">
        <f>""&amp;システム取込用シート_WORK!D141</f>
        <v/>
      </c>
      <c r="E141" s="4" t="str">
        <f>""&amp;システム取込用シート_WORK!E141</f>
        <v/>
      </c>
      <c r="F141" s="6"/>
    </row>
    <row r="142" spans="1:6">
      <c r="A142" s="4" t="str">
        <f>""&amp;システム取込用シート_WORK!A142</f>
        <v/>
      </c>
      <c r="B142" s="4" t="str">
        <f>""&amp;システム取込用シート_WORK!B142</f>
        <v/>
      </c>
      <c r="C142" s="4" t="str">
        <f>""&amp;システム取込用シート_WORK!C142</f>
        <v/>
      </c>
      <c r="D142" s="4" t="str">
        <f>""&amp;システム取込用シート_WORK!D142</f>
        <v/>
      </c>
      <c r="E142" s="4" t="str">
        <f>""&amp;システム取込用シート_WORK!E142</f>
        <v/>
      </c>
      <c r="F142" s="6"/>
    </row>
    <row r="143" spans="1:6">
      <c r="A143" s="4" t="str">
        <f>""&amp;システム取込用シート_WORK!A143</f>
        <v/>
      </c>
      <c r="B143" s="4" t="str">
        <f>""&amp;システム取込用シート_WORK!B143</f>
        <v/>
      </c>
      <c r="C143" s="4" t="str">
        <f>""&amp;システム取込用シート_WORK!C143</f>
        <v/>
      </c>
      <c r="D143" s="4" t="str">
        <f>""&amp;システム取込用シート_WORK!D143</f>
        <v/>
      </c>
      <c r="E143" s="4" t="str">
        <f>""&amp;システム取込用シート_WORK!E143</f>
        <v/>
      </c>
      <c r="F143" s="6"/>
    </row>
    <row r="144" spans="1:6">
      <c r="A144" s="4" t="str">
        <f>""&amp;システム取込用シート_WORK!A144</f>
        <v/>
      </c>
      <c r="B144" s="4" t="str">
        <f>""&amp;システム取込用シート_WORK!B144</f>
        <v/>
      </c>
      <c r="C144" s="4" t="str">
        <f>""&amp;システム取込用シート_WORK!C144</f>
        <v/>
      </c>
      <c r="D144" s="4" t="str">
        <f>""&amp;システム取込用シート_WORK!D144</f>
        <v/>
      </c>
      <c r="E144" s="4" t="str">
        <f>""&amp;システム取込用シート_WORK!E144</f>
        <v/>
      </c>
      <c r="F144" s="6"/>
    </row>
    <row r="145" spans="1:6">
      <c r="A145" s="4" t="str">
        <f>""&amp;システム取込用シート_WORK!A145</f>
        <v/>
      </c>
      <c r="B145" s="4" t="str">
        <f>""&amp;システム取込用シート_WORK!B145</f>
        <v/>
      </c>
      <c r="C145" s="4" t="str">
        <f>""&amp;システム取込用シート_WORK!C145</f>
        <v/>
      </c>
      <c r="D145" s="4" t="str">
        <f>""&amp;システム取込用シート_WORK!D145</f>
        <v/>
      </c>
      <c r="E145" s="4" t="str">
        <f>""&amp;システム取込用シート_WORK!E145</f>
        <v/>
      </c>
      <c r="F145" s="6"/>
    </row>
    <row r="146" spans="1:6">
      <c r="A146" s="4" t="str">
        <f>""&amp;システム取込用シート_WORK!A146</f>
        <v/>
      </c>
      <c r="B146" s="4" t="str">
        <f>""&amp;システム取込用シート_WORK!B146</f>
        <v/>
      </c>
      <c r="C146" s="4" t="str">
        <f>""&amp;システム取込用シート_WORK!C146</f>
        <v/>
      </c>
      <c r="D146" s="4" t="str">
        <f>""&amp;システム取込用シート_WORK!D146</f>
        <v/>
      </c>
      <c r="E146" s="4" t="str">
        <f>""&amp;システム取込用シート_WORK!E146</f>
        <v/>
      </c>
      <c r="F146" s="6"/>
    </row>
    <row r="147" spans="1:6">
      <c r="A147" s="4" t="str">
        <f>""&amp;システム取込用シート_WORK!A147</f>
        <v/>
      </c>
      <c r="B147" s="4" t="str">
        <f>""&amp;システム取込用シート_WORK!B147</f>
        <v/>
      </c>
      <c r="C147" s="4" t="str">
        <f>""&amp;システム取込用シート_WORK!C147</f>
        <v/>
      </c>
      <c r="D147" s="4" t="str">
        <f>""&amp;システム取込用シート_WORK!D147</f>
        <v/>
      </c>
      <c r="E147" s="4" t="str">
        <f>""&amp;システム取込用シート_WORK!E147</f>
        <v/>
      </c>
      <c r="F147" s="6"/>
    </row>
    <row r="148" spans="1:6">
      <c r="A148" s="4" t="str">
        <f>""&amp;システム取込用シート_WORK!A148</f>
        <v/>
      </c>
      <c r="B148" s="4" t="str">
        <f>""&amp;システム取込用シート_WORK!B148</f>
        <v/>
      </c>
      <c r="C148" s="4" t="str">
        <f>""&amp;システム取込用シート_WORK!C148</f>
        <v/>
      </c>
      <c r="D148" s="4" t="str">
        <f>""&amp;システム取込用シート_WORK!D148</f>
        <v/>
      </c>
      <c r="E148" s="4" t="str">
        <f>""&amp;システム取込用シート_WORK!E148</f>
        <v/>
      </c>
      <c r="F148" s="6"/>
    </row>
    <row r="149" spans="1:6">
      <c r="A149" s="4" t="str">
        <f>""&amp;システム取込用シート_WORK!A149</f>
        <v/>
      </c>
      <c r="B149" s="4" t="str">
        <f>""&amp;システム取込用シート_WORK!B149</f>
        <v/>
      </c>
      <c r="C149" s="4" t="str">
        <f>""&amp;システム取込用シート_WORK!C149</f>
        <v/>
      </c>
      <c r="D149" s="4" t="str">
        <f>""&amp;システム取込用シート_WORK!D149</f>
        <v/>
      </c>
      <c r="E149" s="4" t="str">
        <f>""&amp;システム取込用シート_WORK!E149</f>
        <v/>
      </c>
      <c r="F149" s="6"/>
    </row>
    <row r="150" spans="1:6">
      <c r="A150" s="4" t="str">
        <f>""&amp;システム取込用シート_WORK!A150</f>
        <v/>
      </c>
      <c r="B150" s="4" t="str">
        <f>""&amp;システム取込用シート_WORK!B150</f>
        <v/>
      </c>
      <c r="C150" s="4" t="str">
        <f>""&amp;システム取込用シート_WORK!C150</f>
        <v/>
      </c>
      <c r="D150" s="4" t="str">
        <f>""&amp;システム取込用シート_WORK!D150</f>
        <v/>
      </c>
      <c r="E150" s="4" t="str">
        <f>""&amp;システム取込用シート_WORK!E150</f>
        <v/>
      </c>
      <c r="F150" s="6"/>
    </row>
    <row r="151" spans="1:6">
      <c r="A151" s="4" t="str">
        <f>""&amp;システム取込用シート_WORK!A151</f>
        <v/>
      </c>
      <c r="B151" s="4" t="str">
        <f>""&amp;システム取込用シート_WORK!B151</f>
        <v/>
      </c>
      <c r="C151" s="4" t="str">
        <f>""&amp;システム取込用シート_WORK!C151</f>
        <v/>
      </c>
      <c r="D151" s="4" t="str">
        <f>""&amp;システム取込用シート_WORK!D151</f>
        <v/>
      </c>
      <c r="E151" s="4" t="str">
        <f>""&amp;システム取込用シート_WORK!E151</f>
        <v/>
      </c>
      <c r="F151" s="6"/>
    </row>
    <row r="152" spans="1:6">
      <c r="A152" s="4" t="str">
        <f>""&amp;システム取込用シート_WORK!A152</f>
        <v/>
      </c>
      <c r="B152" s="4" t="str">
        <f>""&amp;システム取込用シート_WORK!B152</f>
        <v/>
      </c>
      <c r="C152" s="4" t="str">
        <f>""&amp;システム取込用シート_WORK!C152</f>
        <v/>
      </c>
      <c r="D152" s="4" t="str">
        <f>""&amp;システム取込用シート_WORK!D152</f>
        <v/>
      </c>
      <c r="E152" s="4" t="str">
        <f>""&amp;システム取込用シート_WORK!E152</f>
        <v/>
      </c>
      <c r="F152" s="6"/>
    </row>
    <row r="153" spans="1:6">
      <c r="A153" s="4" t="str">
        <f>""&amp;システム取込用シート_WORK!A153</f>
        <v/>
      </c>
      <c r="B153" s="4" t="str">
        <f>""&amp;システム取込用シート_WORK!B153</f>
        <v/>
      </c>
      <c r="C153" s="4" t="str">
        <f>""&amp;システム取込用シート_WORK!C153</f>
        <v/>
      </c>
      <c r="D153" s="4" t="str">
        <f>""&amp;システム取込用シート_WORK!D153</f>
        <v/>
      </c>
      <c r="E153" s="4" t="str">
        <f>""&amp;システム取込用シート_WORK!E153</f>
        <v/>
      </c>
      <c r="F153" s="6"/>
    </row>
    <row r="154" spans="1:6">
      <c r="A154" s="4" t="str">
        <f>""&amp;システム取込用シート_WORK!A154</f>
        <v/>
      </c>
      <c r="B154" s="4" t="str">
        <f>""&amp;システム取込用シート_WORK!B154</f>
        <v/>
      </c>
      <c r="C154" s="4" t="str">
        <f>""&amp;システム取込用シート_WORK!C154</f>
        <v/>
      </c>
      <c r="D154" s="4" t="str">
        <f>""&amp;システム取込用シート_WORK!D154</f>
        <v/>
      </c>
      <c r="E154" s="4" t="str">
        <f>""&amp;システム取込用シート_WORK!E154</f>
        <v/>
      </c>
      <c r="F154" s="6"/>
    </row>
    <row r="155" spans="1:6">
      <c r="A155" s="4" t="str">
        <f>""&amp;システム取込用シート_WORK!A155</f>
        <v/>
      </c>
      <c r="B155" s="4" t="str">
        <f>""&amp;システム取込用シート_WORK!B155</f>
        <v/>
      </c>
      <c r="C155" s="4" t="str">
        <f>""&amp;システム取込用シート_WORK!C155</f>
        <v/>
      </c>
      <c r="D155" s="4" t="str">
        <f>""&amp;システム取込用シート_WORK!D155</f>
        <v/>
      </c>
      <c r="E155" s="4" t="str">
        <f>""&amp;システム取込用シート_WORK!E155</f>
        <v/>
      </c>
      <c r="F155" s="6"/>
    </row>
    <row r="156" spans="1:6">
      <c r="A156" s="4" t="str">
        <f>""&amp;システム取込用シート_WORK!A156</f>
        <v/>
      </c>
      <c r="B156" s="4" t="str">
        <f>""&amp;システム取込用シート_WORK!B156</f>
        <v/>
      </c>
      <c r="C156" s="4" t="str">
        <f>""&amp;システム取込用シート_WORK!C156</f>
        <v/>
      </c>
      <c r="D156" s="4" t="str">
        <f>""&amp;システム取込用シート_WORK!D156</f>
        <v/>
      </c>
      <c r="E156" s="4" t="str">
        <f>""&amp;システム取込用シート_WORK!E156</f>
        <v/>
      </c>
      <c r="F156" s="6"/>
    </row>
    <row r="157" spans="1:6">
      <c r="A157" s="4" t="str">
        <f>""&amp;システム取込用シート_WORK!A157</f>
        <v/>
      </c>
      <c r="B157" s="4" t="str">
        <f>""&amp;システム取込用シート_WORK!B157</f>
        <v/>
      </c>
      <c r="C157" s="4" t="str">
        <f>""&amp;システム取込用シート_WORK!C157</f>
        <v/>
      </c>
      <c r="D157" s="4" t="str">
        <f>""&amp;システム取込用シート_WORK!D157</f>
        <v/>
      </c>
      <c r="E157" s="4" t="str">
        <f>""&amp;システム取込用シート_WORK!E157</f>
        <v/>
      </c>
      <c r="F157" s="6"/>
    </row>
    <row r="158" spans="1:6">
      <c r="A158" s="4" t="str">
        <f>""&amp;システム取込用シート_WORK!A158</f>
        <v/>
      </c>
      <c r="B158" s="4" t="str">
        <f>""&amp;システム取込用シート_WORK!B158</f>
        <v/>
      </c>
      <c r="C158" s="4" t="str">
        <f>""&amp;システム取込用シート_WORK!C158</f>
        <v/>
      </c>
      <c r="D158" s="4" t="str">
        <f>""&amp;システム取込用シート_WORK!D158</f>
        <v/>
      </c>
      <c r="E158" s="4" t="str">
        <f>""&amp;システム取込用シート_WORK!E158</f>
        <v/>
      </c>
      <c r="F158" s="6"/>
    </row>
    <row r="159" spans="1:6">
      <c r="A159" s="4" t="str">
        <f>""&amp;システム取込用シート_WORK!A159</f>
        <v/>
      </c>
      <c r="B159" s="4" t="str">
        <f>""&amp;システム取込用シート_WORK!B159</f>
        <v/>
      </c>
      <c r="C159" s="4" t="str">
        <f>""&amp;システム取込用シート_WORK!C159</f>
        <v/>
      </c>
      <c r="D159" s="4" t="str">
        <f>""&amp;システム取込用シート_WORK!D159</f>
        <v/>
      </c>
      <c r="E159" s="4" t="str">
        <f>""&amp;システム取込用シート_WORK!E159</f>
        <v/>
      </c>
      <c r="F159" s="6"/>
    </row>
    <row r="160" spans="1:6">
      <c r="A160" s="4" t="str">
        <f>""&amp;システム取込用シート_WORK!A160</f>
        <v/>
      </c>
      <c r="B160" s="4" t="str">
        <f>""&amp;システム取込用シート_WORK!B160</f>
        <v/>
      </c>
      <c r="C160" s="4" t="str">
        <f>""&amp;システム取込用シート_WORK!C160</f>
        <v/>
      </c>
      <c r="D160" s="4" t="str">
        <f>""&amp;システム取込用シート_WORK!D160</f>
        <v/>
      </c>
      <c r="E160" s="4" t="str">
        <f>""&amp;システム取込用シート_WORK!E160</f>
        <v/>
      </c>
      <c r="F160" s="6"/>
    </row>
    <row r="161" spans="1:6">
      <c r="A161" s="4" t="str">
        <f>""&amp;システム取込用シート_WORK!A161</f>
        <v/>
      </c>
      <c r="B161" s="4" t="str">
        <f>""&amp;システム取込用シート_WORK!B161</f>
        <v/>
      </c>
      <c r="C161" s="4" t="str">
        <f>""&amp;システム取込用シート_WORK!C161</f>
        <v/>
      </c>
      <c r="D161" s="4" t="str">
        <f>""&amp;システム取込用シート_WORK!D161</f>
        <v/>
      </c>
      <c r="E161" s="4" t="str">
        <f>""&amp;システム取込用シート_WORK!E161</f>
        <v/>
      </c>
      <c r="F161" s="6"/>
    </row>
    <row r="162" spans="1:6">
      <c r="A162" s="4" t="str">
        <f>""&amp;システム取込用シート_WORK!A162</f>
        <v/>
      </c>
      <c r="B162" s="4" t="str">
        <f>""&amp;システム取込用シート_WORK!B162</f>
        <v/>
      </c>
      <c r="C162" s="4" t="str">
        <f>""&amp;システム取込用シート_WORK!C162</f>
        <v/>
      </c>
      <c r="D162" s="4" t="str">
        <f>""&amp;システム取込用シート_WORK!D162</f>
        <v/>
      </c>
      <c r="E162" s="4" t="str">
        <f>""&amp;システム取込用シート_WORK!E162</f>
        <v/>
      </c>
      <c r="F162" s="6"/>
    </row>
    <row r="163" spans="1:6">
      <c r="A163" s="4" t="str">
        <f>""&amp;システム取込用シート_WORK!A163</f>
        <v/>
      </c>
      <c r="B163" s="4" t="str">
        <f>""&amp;システム取込用シート_WORK!B163</f>
        <v/>
      </c>
      <c r="C163" s="4" t="str">
        <f>""&amp;システム取込用シート_WORK!C163</f>
        <v/>
      </c>
      <c r="D163" s="4" t="str">
        <f>""&amp;システム取込用シート_WORK!D163</f>
        <v/>
      </c>
      <c r="E163" s="4" t="str">
        <f>""&amp;システム取込用シート_WORK!E163</f>
        <v/>
      </c>
      <c r="F163" s="6"/>
    </row>
    <row r="164" spans="1:6">
      <c r="A164" s="4" t="str">
        <f>""&amp;システム取込用シート_WORK!A164</f>
        <v/>
      </c>
      <c r="B164" s="4" t="str">
        <f>""&amp;システム取込用シート_WORK!B164</f>
        <v/>
      </c>
      <c r="C164" s="4" t="str">
        <f>""&amp;システム取込用シート_WORK!C164</f>
        <v/>
      </c>
      <c r="D164" s="4" t="str">
        <f>""&amp;システム取込用シート_WORK!D164</f>
        <v/>
      </c>
      <c r="E164" s="4" t="str">
        <f>""&amp;システム取込用シート_WORK!E164</f>
        <v/>
      </c>
      <c r="F164" s="6"/>
    </row>
    <row r="165" spans="1:6">
      <c r="A165" s="4" t="str">
        <f>""&amp;システム取込用シート_WORK!A165</f>
        <v/>
      </c>
      <c r="B165" s="4" t="str">
        <f>""&amp;システム取込用シート_WORK!B165</f>
        <v/>
      </c>
      <c r="C165" s="4" t="str">
        <f>""&amp;システム取込用シート_WORK!C165</f>
        <v/>
      </c>
      <c r="D165" s="4" t="str">
        <f>""&amp;システム取込用シート_WORK!D165</f>
        <v/>
      </c>
      <c r="E165" s="4" t="str">
        <f>""&amp;システム取込用シート_WORK!E165</f>
        <v/>
      </c>
      <c r="F165" s="6"/>
    </row>
    <row r="166" spans="1:6">
      <c r="A166" s="4" t="str">
        <f>""&amp;システム取込用シート_WORK!A166</f>
        <v/>
      </c>
      <c r="B166" s="4" t="str">
        <f>""&amp;システム取込用シート_WORK!B166</f>
        <v/>
      </c>
      <c r="C166" s="4" t="str">
        <f>""&amp;システム取込用シート_WORK!C166</f>
        <v/>
      </c>
      <c r="D166" s="4" t="str">
        <f>""&amp;システム取込用シート_WORK!D166</f>
        <v/>
      </c>
      <c r="E166" s="4" t="str">
        <f>""&amp;システム取込用シート_WORK!E166</f>
        <v/>
      </c>
      <c r="F166" s="6"/>
    </row>
    <row r="167" spans="1:6">
      <c r="A167" s="4" t="str">
        <f>""&amp;システム取込用シート_WORK!A167</f>
        <v/>
      </c>
      <c r="B167" s="4" t="str">
        <f>""&amp;システム取込用シート_WORK!B167</f>
        <v/>
      </c>
      <c r="C167" s="4" t="str">
        <f>""&amp;システム取込用シート_WORK!C167</f>
        <v/>
      </c>
      <c r="D167" s="4" t="str">
        <f>""&amp;システム取込用シート_WORK!D167</f>
        <v/>
      </c>
      <c r="E167" s="4" t="str">
        <f>""&amp;システム取込用シート_WORK!E167</f>
        <v/>
      </c>
      <c r="F167" s="6"/>
    </row>
    <row r="168" spans="1:6">
      <c r="A168" s="4" t="str">
        <f>""&amp;システム取込用シート_WORK!A168</f>
        <v/>
      </c>
      <c r="B168" s="4" t="str">
        <f>""&amp;システム取込用シート_WORK!B168</f>
        <v/>
      </c>
      <c r="C168" s="4" t="str">
        <f>""&amp;システム取込用シート_WORK!C168</f>
        <v/>
      </c>
      <c r="D168" s="4" t="str">
        <f>""&amp;システム取込用シート_WORK!D168</f>
        <v/>
      </c>
      <c r="E168" s="4" t="str">
        <f>""&amp;システム取込用シート_WORK!E168</f>
        <v/>
      </c>
      <c r="F168" s="6"/>
    </row>
    <row r="169" spans="1:6">
      <c r="A169" s="4" t="str">
        <f>""&amp;システム取込用シート_WORK!A169</f>
        <v/>
      </c>
      <c r="B169" s="4" t="str">
        <f>""&amp;システム取込用シート_WORK!B169</f>
        <v/>
      </c>
      <c r="C169" s="4" t="str">
        <f>""&amp;システム取込用シート_WORK!C169</f>
        <v/>
      </c>
      <c r="D169" s="4" t="str">
        <f>""&amp;システム取込用シート_WORK!D169</f>
        <v/>
      </c>
      <c r="E169" s="4" t="str">
        <f>""&amp;システム取込用シート_WORK!E169</f>
        <v/>
      </c>
      <c r="F169" s="6"/>
    </row>
    <row r="170" spans="1:6">
      <c r="A170" s="4" t="str">
        <f>""&amp;システム取込用シート_WORK!A170</f>
        <v/>
      </c>
      <c r="B170" s="4" t="str">
        <f>""&amp;システム取込用シート_WORK!B170</f>
        <v/>
      </c>
      <c r="C170" s="4" t="str">
        <f>""&amp;システム取込用シート_WORK!C170</f>
        <v/>
      </c>
      <c r="D170" s="4" t="str">
        <f>""&amp;システム取込用シート_WORK!D170</f>
        <v/>
      </c>
      <c r="E170" s="4" t="str">
        <f>""&amp;システム取込用シート_WORK!E170</f>
        <v/>
      </c>
      <c r="F170" s="6"/>
    </row>
    <row r="171" spans="1:6">
      <c r="A171" s="4" t="str">
        <f>""&amp;システム取込用シート_WORK!A171</f>
        <v/>
      </c>
      <c r="B171" s="4" t="str">
        <f>""&amp;システム取込用シート_WORK!B171</f>
        <v/>
      </c>
      <c r="C171" s="4" t="str">
        <f>""&amp;システム取込用シート_WORK!C171</f>
        <v/>
      </c>
      <c r="D171" s="4" t="str">
        <f>""&amp;システム取込用シート_WORK!D171</f>
        <v/>
      </c>
      <c r="E171" s="4" t="str">
        <f>""&amp;システム取込用シート_WORK!E171</f>
        <v/>
      </c>
      <c r="F171" s="6"/>
    </row>
    <row r="172" spans="1:6">
      <c r="A172" s="4" t="str">
        <f>""&amp;システム取込用シート_WORK!A172</f>
        <v/>
      </c>
      <c r="B172" s="4" t="str">
        <f>""&amp;システム取込用シート_WORK!B172</f>
        <v/>
      </c>
      <c r="C172" s="4" t="str">
        <f>""&amp;システム取込用シート_WORK!C172</f>
        <v/>
      </c>
      <c r="D172" s="4" t="str">
        <f>""&amp;システム取込用シート_WORK!D172</f>
        <v/>
      </c>
      <c r="E172" s="4" t="str">
        <f>""&amp;システム取込用シート_WORK!E172</f>
        <v/>
      </c>
      <c r="F172" s="6"/>
    </row>
    <row r="173" spans="1:6">
      <c r="A173" s="4" t="str">
        <f>""&amp;システム取込用シート_WORK!A173</f>
        <v/>
      </c>
      <c r="B173" s="4" t="str">
        <f>""&amp;システム取込用シート_WORK!B173</f>
        <v/>
      </c>
      <c r="C173" s="4" t="str">
        <f>""&amp;システム取込用シート_WORK!C173</f>
        <v/>
      </c>
      <c r="D173" s="4" t="str">
        <f>""&amp;システム取込用シート_WORK!D173</f>
        <v/>
      </c>
      <c r="E173" s="4" t="str">
        <f>""&amp;システム取込用シート_WORK!E173</f>
        <v/>
      </c>
      <c r="F173" s="6"/>
    </row>
    <row r="174" spans="1:6">
      <c r="A174" s="4" t="str">
        <f>""&amp;システム取込用シート_WORK!A174</f>
        <v/>
      </c>
      <c r="B174" s="4" t="str">
        <f>""&amp;システム取込用シート_WORK!B174</f>
        <v/>
      </c>
      <c r="C174" s="4" t="str">
        <f>""&amp;システム取込用シート_WORK!C174</f>
        <v/>
      </c>
      <c r="D174" s="4" t="str">
        <f>""&amp;システム取込用シート_WORK!D174</f>
        <v/>
      </c>
      <c r="E174" s="4" t="str">
        <f>""&amp;システム取込用シート_WORK!E174</f>
        <v/>
      </c>
      <c r="F174" s="6"/>
    </row>
    <row r="175" spans="1:6">
      <c r="A175" s="4" t="str">
        <f>""&amp;システム取込用シート_WORK!A175</f>
        <v/>
      </c>
      <c r="B175" s="4" t="str">
        <f>""&amp;システム取込用シート_WORK!B175</f>
        <v/>
      </c>
      <c r="C175" s="4" t="str">
        <f>""&amp;システム取込用シート_WORK!C175</f>
        <v/>
      </c>
      <c r="D175" s="4" t="str">
        <f>""&amp;システム取込用シート_WORK!D175</f>
        <v/>
      </c>
      <c r="E175" s="4" t="str">
        <f>""&amp;システム取込用シート_WORK!E175</f>
        <v/>
      </c>
      <c r="F175" s="6"/>
    </row>
    <row r="176" spans="1:6">
      <c r="A176" s="4" t="str">
        <f>""&amp;システム取込用シート_WORK!A176</f>
        <v/>
      </c>
      <c r="B176" s="4" t="str">
        <f>""&amp;システム取込用シート_WORK!B176</f>
        <v/>
      </c>
      <c r="C176" s="4" t="str">
        <f>""&amp;システム取込用シート_WORK!C176</f>
        <v/>
      </c>
      <c r="D176" s="4" t="str">
        <f>""&amp;システム取込用シート_WORK!D176</f>
        <v/>
      </c>
      <c r="E176" s="4" t="str">
        <f>""&amp;システム取込用シート_WORK!E176</f>
        <v/>
      </c>
      <c r="F176" s="6"/>
    </row>
    <row r="177" spans="1:6">
      <c r="A177" s="4" t="str">
        <f>""&amp;システム取込用シート_WORK!A177</f>
        <v/>
      </c>
      <c r="B177" s="4" t="str">
        <f>""&amp;システム取込用シート_WORK!B177</f>
        <v/>
      </c>
      <c r="C177" s="4" t="str">
        <f>""&amp;システム取込用シート_WORK!C177</f>
        <v/>
      </c>
      <c r="D177" s="4" t="str">
        <f>""&amp;システム取込用シート_WORK!D177</f>
        <v/>
      </c>
      <c r="E177" s="4" t="str">
        <f>""&amp;システム取込用シート_WORK!E177</f>
        <v/>
      </c>
      <c r="F177" s="6"/>
    </row>
    <row r="178" spans="1:6">
      <c r="A178" s="4" t="str">
        <f>""&amp;システム取込用シート_WORK!A178</f>
        <v/>
      </c>
      <c r="B178" s="4" t="str">
        <f>""&amp;システム取込用シート_WORK!B178</f>
        <v/>
      </c>
      <c r="C178" s="4" t="str">
        <f>""&amp;システム取込用シート_WORK!C178</f>
        <v/>
      </c>
      <c r="D178" s="4" t="str">
        <f>""&amp;システム取込用シート_WORK!D178</f>
        <v/>
      </c>
      <c r="E178" s="4" t="str">
        <f>""&amp;システム取込用シート_WORK!E178</f>
        <v/>
      </c>
      <c r="F178" s="6"/>
    </row>
    <row r="179" spans="1:6">
      <c r="A179" s="4" t="str">
        <f>""&amp;システム取込用シート_WORK!A179</f>
        <v/>
      </c>
      <c r="B179" s="4" t="str">
        <f>""&amp;システム取込用シート_WORK!B179</f>
        <v/>
      </c>
      <c r="C179" s="4" t="str">
        <f>""&amp;システム取込用シート_WORK!C179</f>
        <v/>
      </c>
      <c r="D179" s="4" t="str">
        <f>""&amp;システム取込用シート_WORK!D179</f>
        <v/>
      </c>
      <c r="E179" s="4" t="str">
        <f>""&amp;システム取込用シート_WORK!E179</f>
        <v/>
      </c>
      <c r="F179" s="6"/>
    </row>
    <row r="180" spans="1:6">
      <c r="A180" s="4" t="str">
        <f>""&amp;システム取込用シート_WORK!A180</f>
        <v/>
      </c>
      <c r="B180" s="4" t="str">
        <f>""&amp;システム取込用シート_WORK!B180</f>
        <v/>
      </c>
      <c r="C180" s="4" t="str">
        <f>""&amp;システム取込用シート_WORK!C180</f>
        <v/>
      </c>
      <c r="D180" s="4" t="str">
        <f>""&amp;システム取込用シート_WORK!D180</f>
        <v/>
      </c>
      <c r="E180" s="4" t="str">
        <f>""&amp;システム取込用シート_WORK!E180</f>
        <v/>
      </c>
      <c r="F180" s="6"/>
    </row>
    <row r="181" spans="1:6">
      <c r="A181" s="4" t="str">
        <f>""&amp;システム取込用シート_WORK!A181</f>
        <v/>
      </c>
      <c r="B181" s="4" t="str">
        <f>""&amp;システム取込用シート_WORK!B181</f>
        <v/>
      </c>
      <c r="C181" s="4" t="str">
        <f>""&amp;システム取込用シート_WORK!C181</f>
        <v/>
      </c>
      <c r="D181" s="4" t="str">
        <f>""&amp;システム取込用シート_WORK!D181</f>
        <v/>
      </c>
      <c r="E181" s="4" t="str">
        <f>""&amp;システム取込用シート_WORK!E181</f>
        <v/>
      </c>
      <c r="F181" s="6"/>
    </row>
    <row r="182" spans="1:6">
      <c r="A182" s="4" t="str">
        <f>""&amp;システム取込用シート_WORK!A182</f>
        <v/>
      </c>
      <c r="B182" s="4" t="str">
        <f>""&amp;システム取込用シート_WORK!B182</f>
        <v/>
      </c>
      <c r="C182" s="4" t="str">
        <f>""&amp;システム取込用シート_WORK!C182</f>
        <v/>
      </c>
      <c r="D182" s="4" t="str">
        <f>""&amp;システム取込用シート_WORK!D182</f>
        <v/>
      </c>
      <c r="E182" s="4" t="str">
        <f>""&amp;システム取込用シート_WORK!E182</f>
        <v/>
      </c>
      <c r="F182" s="6"/>
    </row>
    <row r="183" spans="1:6">
      <c r="A183" s="4" t="str">
        <f>""&amp;システム取込用シート_WORK!A183</f>
        <v/>
      </c>
      <c r="B183" s="4" t="str">
        <f>""&amp;システム取込用シート_WORK!B183</f>
        <v/>
      </c>
      <c r="C183" s="4" t="str">
        <f>""&amp;システム取込用シート_WORK!C183</f>
        <v/>
      </c>
      <c r="D183" s="4" t="str">
        <f>""&amp;システム取込用シート_WORK!D183</f>
        <v/>
      </c>
      <c r="E183" s="4" t="str">
        <f>""&amp;システム取込用シート_WORK!E183</f>
        <v/>
      </c>
      <c r="F183" s="6"/>
    </row>
    <row r="184" spans="1:6">
      <c r="A184" s="4" t="str">
        <f>""&amp;システム取込用シート_WORK!A184</f>
        <v/>
      </c>
      <c r="B184" s="4" t="str">
        <f>""&amp;システム取込用シート_WORK!B184</f>
        <v/>
      </c>
      <c r="C184" s="4" t="str">
        <f>""&amp;システム取込用シート_WORK!C184</f>
        <v/>
      </c>
      <c r="D184" s="4" t="str">
        <f>""&amp;システム取込用シート_WORK!D184</f>
        <v/>
      </c>
      <c r="E184" s="4" t="str">
        <f>""&amp;システム取込用シート_WORK!E184</f>
        <v/>
      </c>
      <c r="F184" s="6"/>
    </row>
    <row r="185" spans="1:6">
      <c r="A185" s="4" t="str">
        <f>""&amp;システム取込用シート_WORK!A185</f>
        <v/>
      </c>
      <c r="B185" s="4" t="str">
        <f>""&amp;システム取込用シート_WORK!B185</f>
        <v/>
      </c>
      <c r="C185" s="4" t="str">
        <f>""&amp;システム取込用シート_WORK!C185</f>
        <v/>
      </c>
      <c r="D185" s="4" t="str">
        <f>""&amp;システム取込用シート_WORK!D185</f>
        <v/>
      </c>
      <c r="E185" s="4" t="str">
        <f>""&amp;システム取込用シート_WORK!E185</f>
        <v/>
      </c>
      <c r="F185" s="6"/>
    </row>
    <row r="186" spans="1:6">
      <c r="A186" s="4" t="str">
        <f>""&amp;システム取込用シート_WORK!A186</f>
        <v/>
      </c>
      <c r="B186" s="4" t="str">
        <f>""&amp;システム取込用シート_WORK!B186</f>
        <v/>
      </c>
      <c r="C186" s="4" t="str">
        <f>""&amp;システム取込用シート_WORK!C186</f>
        <v/>
      </c>
      <c r="D186" s="4" t="str">
        <f>""&amp;システム取込用シート_WORK!D186</f>
        <v/>
      </c>
      <c r="E186" s="4" t="str">
        <f>""&amp;システム取込用シート_WORK!E186</f>
        <v/>
      </c>
      <c r="F186" s="6"/>
    </row>
    <row r="187" spans="1:6">
      <c r="A187" s="4" t="str">
        <f>""&amp;システム取込用シート_WORK!A187</f>
        <v/>
      </c>
      <c r="B187" s="4" t="str">
        <f>""&amp;システム取込用シート_WORK!B187</f>
        <v/>
      </c>
      <c r="C187" s="4" t="str">
        <f>""&amp;システム取込用シート_WORK!C187</f>
        <v/>
      </c>
      <c r="D187" s="4" t="str">
        <f>""&amp;システム取込用シート_WORK!D187</f>
        <v/>
      </c>
      <c r="E187" s="4" t="str">
        <f>""&amp;システム取込用シート_WORK!E187</f>
        <v/>
      </c>
      <c r="F187" s="6"/>
    </row>
    <row r="188" spans="1:6">
      <c r="A188" s="4" t="str">
        <f>""&amp;システム取込用シート_WORK!A188</f>
        <v/>
      </c>
      <c r="B188" s="4" t="str">
        <f>""&amp;システム取込用シート_WORK!B188</f>
        <v/>
      </c>
      <c r="C188" s="4" t="str">
        <f>""&amp;システム取込用シート_WORK!C188</f>
        <v/>
      </c>
      <c r="D188" s="4" t="str">
        <f>""&amp;システム取込用シート_WORK!D188</f>
        <v/>
      </c>
      <c r="E188" s="4" t="str">
        <f>""&amp;システム取込用シート_WORK!E188</f>
        <v/>
      </c>
      <c r="F188" s="6"/>
    </row>
    <row r="189" spans="1:6">
      <c r="A189" s="4" t="str">
        <f>""&amp;システム取込用シート_WORK!A189</f>
        <v/>
      </c>
      <c r="B189" s="4" t="str">
        <f>""&amp;システム取込用シート_WORK!B189</f>
        <v/>
      </c>
      <c r="C189" s="4" t="str">
        <f>""&amp;システム取込用シート_WORK!C189</f>
        <v/>
      </c>
      <c r="D189" s="4" t="str">
        <f>""&amp;システム取込用シート_WORK!D189</f>
        <v/>
      </c>
      <c r="E189" s="4" t="str">
        <f>""&amp;システム取込用シート_WORK!E189</f>
        <v/>
      </c>
      <c r="F189" s="6"/>
    </row>
    <row r="190" spans="1:6">
      <c r="A190" s="4" t="str">
        <f>""&amp;システム取込用シート_WORK!A190</f>
        <v/>
      </c>
      <c r="B190" s="4" t="str">
        <f>""&amp;システム取込用シート_WORK!B190</f>
        <v/>
      </c>
      <c r="C190" s="4" t="str">
        <f>""&amp;システム取込用シート_WORK!C190</f>
        <v/>
      </c>
      <c r="D190" s="4" t="str">
        <f>""&amp;システム取込用シート_WORK!D190</f>
        <v/>
      </c>
      <c r="E190" s="4" t="str">
        <f>""&amp;システム取込用シート_WORK!E190</f>
        <v/>
      </c>
      <c r="F190" s="6"/>
    </row>
    <row r="191" spans="1:6">
      <c r="A191" s="4" t="str">
        <f>""&amp;システム取込用シート_WORK!A191</f>
        <v/>
      </c>
      <c r="B191" s="4" t="str">
        <f>""&amp;システム取込用シート_WORK!B191</f>
        <v/>
      </c>
      <c r="C191" s="4" t="str">
        <f>""&amp;システム取込用シート_WORK!C191</f>
        <v/>
      </c>
      <c r="D191" s="4" t="str">
        <f>""&amp;システム取込用シート_WORK!D191</f>
        <v/>
      </c>
      <c r="E191" s="4" t="str">
        <f>""&amp;システム取込用シート_WORK!E191</f>
        <v/>
      </c>
      <c r="F191" s="6"/>
    </row>
    <row r="192" spans="1:6">
      <c r="A192" s="4" t="str">
        <f>""&amp;システム取込用シート_WORK!A192</f>
        <v/>
      </c>
      <c r="B192" s="4" t="str">
        <f>""&amp;システム取込用シート_WORK!B192</f>
        <v/>
      </c>
      <c r="C192" s="4" t="str">
        <f>""&amp;システム取込用シート_WORK!C192</f>
        <v/>
      </c>
      <c r="D192" s="4" t="str">
        <f>""&amp;システム取込用シート_WORK!D192</f>
        <v/>
      </c>
      <c r="E192" s="4" t="str">
        <f>""&amp;システム取込用シート_WORK!E192</f>
        <v/>
      </c>
      <c r="F192" s="6"/>
    </row>
    <row r="193" spans="1:6">
      <c r="A193" s="4" t="str">
        <f>""&amp;システム取込用シート_WORK!A193</f>
        <v/>
      </c>
      <c r="B193" s="4" t="str">
        <f>""&amp;システム取込用シート_WORK!B193</f>
        <v/>
      </c>
      <c r="C193" s="4" t="str">
        <f>""&amp;システム取込用シート_WORK!C193</f>
        <v/>
      </c>
      <c r="D193" s="4" t="str">
        <f>""&amp;システム取込用シート_WORK!D193</f>
        <v/>
      </c>
      <c r="E193" s="4" t="str">
        <f>""&amp;システム取込用シート_WORK!E193</f>
        <v/>
      </c>
      <c r="F193" s="6"/>
    </row>
    <row r="194" spans="1:6">
      <c r="A194" s="4" t="str">
        <f>""&amp;システム取込用シート_WORK!A194</f>
        <v/>
      </c>
      <c r="B194" s="4" t="str">
        <f>""&amp;システム取込用シート_WORK!B194</f>
        <v/>
      </c>
      <c r="C194" s="4" t="str">
        <f>""&amp;システム取込用シート_WORK!C194</f>
        <v/>
      </c>
      <c r="D194" s="4" t="str">
        <f>""&amp;システム取込用シート_WORK!D194</f>
        <v/>
      </c>
      <c r="E194" s="4" t="str">
        <f>""&amp;システム取込用シート_WORK!E194</f>
        <v/>
      </c>
      <c r="F194" s="6"/>
    </row>
    <row r="195" spans="1:6">
      <c r="A195" s="4" t="str">
        <f>""&amp;システム取込用シート_WORK!A195</f>
        <v/>
      </c>
      <c r="B195" s="4" t="str">
        <f>""&amp;システム取込用シート_WORK!B195</f>
        <v/>
      </c>
      <c r="C195" s="4" t="str">
        <f>""&amp;システム取込用シート_WORK!C195</f>
        <v/>
      </c>
      <c r="D195" s="4" t="str">
        <f>""&amp;システム取込用シート_WORK!D195</f>
        <v/>
      </c>
      <c r="E195" s="4" t="str">
        <f>""&amp;システム取込用シート_WORK!E195</f>
        <v/>
      </c>
      <c r="F195" s="6"/>
    </row>
    <row r="196" spans="1:6">
      <c r="A196" s="4" t="str">
        <f>""&amp;システム取込用シート_WORK!A196</f>
        <v/>
      </c>
      <c r="B196" s="4" t="str">
        <f>""&amp;システム取込用シート_WORK!B196</f>
        <v/>
      </c>
      <c r="C196" s="4" t="str">
        <f>""&amp;システム取込用シート_WORK!C196</f>
        <v/>
      </c>
      <c r="D196" s="4" t="str">
        <f>""&amp;システム取込用シート_WORK!D196</f>
        <v/>
      </c>
      <c r="E196" s="4" t="str">
        <f>""&amp;システム取込用シート_WORK!E196</f>
        <v/>
      </c>
      <c r="F196" s="6"/>
    </row>
    <row r="197" spans="1:6">
      <c r="A197" s="4" t="str">
        <f>""&amp;システム取込用シート_WORK!A197</f>
        <v/>
      </c>
      <c r="B197" s="4" t="str">
        <f>""&amp;システム取込用シート_WORK!B197</f>
        <v/>
      </c>
      <c r="C197" s="4" t="str">
        <f>""&amp;システム取込用シート_WORK!C197</f>
        <v/>
      </c>
      <c r="D197" s="4" t="str">
        <f>""&amp;システム取込用シート_WORK!D197</f>
        <v/>
      </c>
      <c r="E197" s="4" t="str">
        <f>""&amp;システム取込用シート_WORK!E197</f>
        <v/>
      </c>
      <c r="F197" s="6"/>
    </row>
    <row r="198" spans="1:6">
      <c r="A198" s="4" t="str">
        <f>""&amp;システム取込用シート_WORK!A198</f>
        <v/>
      </c>
      <c r="B198" s="4" t="str">
        <f>""&amp;システム取込用シート_WORK!B198</f>
        <v/>
      </c>
      <c r="C198" s="4" t="str">
        <f>""&amp;システム取込用シート_WORK!C198</f>
        <v/>
      </c>
      <c r="D198" s="4" t="str">
        <f>""&amp;システム取込用シート_WORK!D198</f>
        <v/>
      </c>
      <c r="E198" s="4" t="str">
        <f>""&amp;システム取込用シート_WORK!E198</f>
        <v/>
      </c>
      <c r="F198" s="6"/>
    </row>
    <row r="199" spans="1:6">
      <c r="A199" s="4" t="str">
        <f>""&amp;システム取込用シート_WORK!A199</f>
        <v/>
      </c>
      <c r="B199" s="4" t="str">
        <f>""&amp;システム取込用シート_WORK!B199</f>
        <v/>
      </c>
      <c r="C199" s="4" t="str">
        <f>""&amp;システム取込用シート_WORK!C199</f>
        <v/>
      </c>
      <c r="D199" s="4" t="str">
        <f>""&amp;システム取込用シート_WORK!D199</f>
        <v/>
      </c>
      <c r="E199" s="4" t="str">
        <f>""&amp;システム取込用シート_WORK!E199</f>
        <v/>
      </c>
      <c r="F199" s="6"/>
    </row>
    <row r="200" spans="1:6">
      <c r="A200" s="4" t="str">
        <f>""&amp;システム取込用シート_WORK!A200</f>
        <v/>
      </c>
      <c r="B200" s="4" t="str">
        <f>""&amp;システム取込用シート_WORK!B200</f>
        <v/>
      </c>
      <c r="C200" s="4" t="str">
        <f>""&amp;システム取込用シート_WORK!C200</f>
        <v/>
      </c>
      <c r="D200" s="4" t="str">
        <f>""&amp;システム取込用シート_WORK!D200</f>
        <v/>
      </c>
      <c r="E200" s="4" t="str">
        <f>""&amp;システム取込用シート_WORK!E200</f>
        <v/>
      </c>
      <c r="F200" s="6"/>
    </row>
    <row r="201" spans="1:6">
      <c r="A201" s="4" t="str">
        <f>""&amp;システム取込用シート_WORK!A201</f>
        <v/>
      </c>
      <c r="B201" s="4" t="str">
        <f>""&amp;システム取込用シート_WORK!B201</f>
        <v/>
      </c>
      <c r="C201" s="4" t="str">
        <f>""&amp;システム取込用シート_WORK!C201</f>
        <v/>
      </c>
      <c r="D201" s="4" t="str">
        <f>""&amp;システム取込用シート_WORK!D201</f>
        <v/>
      </c>
      <c r="E201" s="4" t="str">
        <f>""&amp;システム取込用シート_WORK!E201</f>
        <v/>
      </c>
      <c r="F201" s="6"/>
    </row>
    <row r="202" spans="1:6">
      <c r="A202" s="4" t="str">
        <f>""&amp;システム取込用シート_WORK!A202</f>
        <v/>
      </c>
      <c r="B202" s="4" t="str">
        <f>""&amp;システム取込用シート_WORK!B202</f>
        <v/>
      </c>
      <c r="C202" s="4" t="str">
        <f>""&amp;システム取込用シート_WORK!C202</f>
        <v/>
      </c>
      <c r="D202" s="4" t="str">
        <f>""&amp;システム取込用シート_WORK!D202</f>
        <v/>
      </c>
      <c r="E202" s="4" t="str">
        <f>""&amp;システム取込用シート_WORK!E202</f>
        <v/>
      </c>
      <c r="F202" s="6"/>
    </row>
    <row r="203" spans="1:6">
      <c r="A203" s="4" t="str">
        <f>""&amp;システム取込用シート_WORK!A203</f>
        <v/>
      </c>
      <c r="B203" s="4" t="str">
        <f>""&amp;システム取込用シート_WORK!B203</f>
        <v/>
      </c>
      <c r="C203" s="4" t="str">
        <f>""&amp;システム取込用シート_WORK!C203</f>
        <v/>
      </c>
      <c r="D203" s="4" t="str">
        <f>""&amp;システム取込用シート_WORK!D203</f>
        <v/>
      </c>
      <c r="E203" s="4" t="str">
        <f>""&amp;システム取込用シート_WORK!E203</f>
        <v/>
      </c>
      <c r="F203" s="6"/>
    </row>
    <row r="204" spans="1:6">
      <c r="A204" s="4" t="str">
        <f>""&amp;システム取込用シート_WORK!A204</f>
        <v/>
      </c>
      <c r="B204" s="4" t="str">
        <f>""&amp;システム取込用シート_WORK!B204</f>
        <v/>
      </c>
      <c r="C204" s="4" t="str">
        <f>""&amp;システム取込用シート_WORK!C204</f>
        <v/>
      </c>
      <c r="D204" s="4" t="str">
        <f>""&amp;システム取込用シート_WORK!D204</f>
        <v/>
      </c>
      <c r="E204" s="4" t="str">
        <f>""&amp;システム取込用シート_WORK!E204</f>
        <v/>
      </c>
      <c r="F204" s="6"/>
    </row>
    <row r="205" spans="1:6">
      <c r="A205" s="4" t="str">
        <f>""&amp;システム取込用シート_WORK!A205</f>
        <v/>
      </c>
      <c r="B205" s="4" t="str">
        <f>""&amp;システム取込用シート_WORK!B205</f>
        <v/>
      </c>
      <c r="C205" s="4" t="str">
        <f>""&amp;システム取込用シート_WORK!C205</f>
        <v/>
      </c>
      <c r="D205" s="4" t="str">
        <f>""&amp;システム取込用シート_WORK!D205</f>
        <v/>
      </c>
      <c r="E205" s="4" t="str">
        <f>""&amp;システム取込用シート_WORK!E205</f>
        <v/>
      </c>
      <c r="F205" s="6"/>
    </row>
    <row r="206" spans="1:6">
      <c r="A206" s="4" t="str">
        <f>""&amp;システム取込用シート_WORK!A206</f>
        <v/>
      </c>
      <c r="B206" s="4" t="str">
        <f>""&amp;システム取込用シート_WORK!B206</f>
        <v/>
      </c>
      <c r="C206" s="4" t="str">
        <f>""&amp;システム取込用シート_WORK!C206</f>
        <v/>
      </c>
      <c r="D206" s="4" t="str">
        <f>""&amp;システム取込用シート_WORK!D206</f>
        <v/>
      </c>
      <c r="E206" s="4" t="str">
        <f>""&amp;システム取込用シート_WORK!E206</f>
        <v/>
      </c>
      <c r="F206" s="6"/>
    </row>
    <row r="207" spans="1:6">
      <c r="A207" s="4" t="str">
        <f>""&amp;システム取込用シート_WORK!A207</f>
        <v/>
      </c>
      <c r="B207" s="4" t="str">
        <f>""&amp;システム取込用シート_WORK!B207</f>
        <v/>
      </c>
      <c r="C207" s="4" t="str">
        <f>""&amp;システム取込用シート_WORK!C207</f>
        <v/>
      </c>
      <c r="D207" s="4" t="str">
        <f>""&amp;システム取込用シート_WORK!D207</f>
        <v/>
      </c>
      <c r="E207" s="4" t="str">
        <f>""&amp;システム取込用シート_WORK!E207</f>
        <v/>
      </c>
      <c r="F207" s="6"/>
    </row>
    <row r="208" spans="1:6">
      <c r="A208" s="4" t="str">
        <f>""&amp;システム取込用シート_WORK!A208</f>
        <v/>
      </c>
      <c r="B208" s="4" t="str">
        <f>""&amp;システム取込用シート_WORK!B208</f>
        <v/>
      </c>
      <c r="C208" s="4" t="str">
        <f>""&amp;システム取込用シート_WORK!C208</f>
        <v/>
      </c>
      <c r="D208" s="4" t="str">
        <f>""&amp;システム取込用シート_WORK!D208</f>
        <v/>
      </c>
      <c r="E208" s="4" t="str">
        <f>""&amp;システム取込用シート_WORK!E208</f>
        <v/>
      </c>
      <c r="F208" s="6"/>
    </row>
    <row r="209" spans="1:6">
      <c r="A209" s="4" t="str">
        <f>""&amp;システム取込用シート_WORK!A209</f>
        <v/>
      </c>
      <c r="B209" s="4" t="str">
        <f>""&amp;システム取込用シート_WORK!B209</f>
        <v/>
      </c>
      <c r="C209" s="4" t="str">
        <f>""&amp;システム取込用シート_WORK!C209</f>
        <v/>
      </c>
      <c r="D209" s="4" t="str">
        <f>""&amp;システム取込用シート_WORK!D209</f>
        <v/>
      </c>
      <c r="E209" s="4" t="str">
        <f>""&amp;システム取込用シート_WORK!E209</f>
        <v/>
      </c>
      <c r="F209" s="6"/>
    </row>
    <row r="210" spans="1:6">
      <c r="A210" s="4" t="str">
        <f>""&amp;システム取込用シート_WORK!A210</f>
        <v/>
      </c>
      <c r="B210" s="4" t="str">
        <f>""&amp;システム取込用シート_WORK!B210</f>
        <v/>
      </c>
      <c r="C210" s="4" t="str">
        <f>""&amp;システム取込用シート_WORK!C210</f>
        <v/>
      </c>
      <c r="D210" s="4" t="str">
        <f>""&amp;システム取込用シート_WORK!D210</f>
        <v/>
      </c>
      <c r="E210" s="4" t="str">
        <f>""&amp;システム取込用シート_WORK!E210</f>
        <v/>
      </c>
      <c r="F210" s="6"/>
    </row>
    <row r="211" spans="1:6">
      <c r="A211" s="4" t="str">
        <f>""&amp;システム取込用シート_WORK!A211</f>
        <v/>
      </c>
      <c r="B211" s="4" t="str">
        <f>""&amp;システム取込用シート_WORK!B211</f>
        <v/>
      </c>
      <c r="C211" s="4" t="str">
        <f>""&amp;システム取込用シート_WORK!C211</f>
        <v/>
      </c>
      <c r="D211" s="4" t="str">
        <f>""&amp;システム取込用シート_WORK!D211</f>
        <v/>
      </c>
      <c r="E211" s="4" t="str">
        <f>""&amp;システム取込用シート_WORK!E211</f>
        <v/>
      </c>
      <c r="F211" s="6"/>
    </row>
    <row r="212" spans="1:6">
      <c r="A212" s="4" t="str">
        <f>""&amp;システム取込用シート_WORK!A212</f>
        <v/>
      </c>
      <c r="B212" s="4" t="str">
        <f>""&amp;システム取込用シート_WORK!B212</f>
        <v/>
      </c>
      <c r="C212" s="4" t="str">
        <f>""&amp;システム取込用シート_WORK!C212</f>
        <v/>
      </c>
      <c r="D212" s="4" t="str">
        <f>""&amp;システム取込用シート_WORK!D212</f>
        <v/>
      </c>
      <c r="E212" s="4" t="str">
        <f>""&amp;システム取込用シート_WORK!E212</f>
        <v/>
      </c>
      <c r="F212" s="6"/>
    </row>
    <row r="213" spans="1:6">
      <c r="A213" s="4" t="str">
        <f>""&amp;システム取込用シート_WORK!A213</f>
        <v/>
      </c>
      <c r="B213" s="4" t="str">
        <f>""&amp;システム取込用シート_WORK!B213</f>
        <v/>
      </c>
      <c r="C213" s="4" t="str">
        <f>""&amp;システム取込用シート_WORK!C213</f>
        <v/>
      </c>
      <c r="D213" s="4" t="str">
        <f>""&amp;システム取込用シート_WORK!D213</f>
        <v/>
      </c>
      <c r="E213" s="4" t="str">
        <f>""&amp;システム取込用シート_WORK!E213</f>
        <v/>
      </c>
      <c r="F213" s="6"/>
    </row>
    <row r="214" spans="1:6">
      <c r="A214" s="4" t="str">
        <f>""&amp;システム取込用シート_WORK!A214</f>
        <v/>
      </c>
      <c r="B214" s="4" t="str">
        <f>""&amp;システム取込用シート_WORK!B214</f>
        <v/>
      </c>
      <c r="C214" s="4" t="str">
        <f>""&amp;システム取込用シート_WORK!C214</f>
        <v/>
      </c>
      <c r="D214" s="4" t="str">
        <f>""&amp;システム取込用シート_WORK!D214</f>
        <v/>
      </c>
      <c r="E214" s="4" t="str">
        <f>""&amp;システム取込用シート_WORK!E214</f>
        <v/>
      </c>
      <c r="F214" s="6"/>
    </row>
    <row r="215" spans="1:6">
      <c r="A215" s="4" t="str">
        <f>""&amp;システム取込用シート_WORK!A215</f>
        <v/>
      </c>
      <c r="B215" s="4" t="str">
        <f>""&amp;システム取込用シート_WORK!B215</f>
        <v/>
      </c>
      <c r="C215" s="4" t="str">
        <f>""&amp;システム取込用シート_WORK!C215</f>
        <v/>
      </c>
      <c r="D215" s="4" t="str">
        <f>""&amp;システム取込用シート_WORK!D215</f>
        <v/>
      </c>
      <c r="E215" s="4" t="str">
        <f>""&amp;システム取込用シート_WORK!E215</f>
        <v/>
      </c>
      <c r="F215" s="6"/>
    </row>
    <row r="216" spans="1:6">
      <c r="A216" s="4" t="str">
        <f>""&amp;システム取込用シート_WORK!A216</f>
        <v/>
      </c>
      <c r="B216" s="4" t="str">
        <f>""&amp;システム取込用シート_WORK!B216</f>
        <v/>
      </c>
      <c r="C216" s="4" t="str">
        <f>""&amp;システム取込用シート_WORK!C216</f>
        <v/>
      </c>
      <c r="D216" s="4" t="str">
        <f>""&amp;システム取込用シート_WORK!D216</f>
        <v/>
      </c>
      <c r="E216" s="4" t="str">
        <f>""&amp;システム取込用シート_WORK!E216</f>
        <v/>
      </c>
      <c r="F216" s="6"/>
    </row>
    <row r="217" spans="1:6">
      <c r="A217" s="4" t="str">
        <f>""&amp;システム取込用シート_WORK!A217</f>
        <v/>
      </c>
      <c r="B217" s="4" t="str">
        <f>""&amp;システム取込用シート_WORK!B217</f>
        <v/>
      </c>
      <c r="C217" s="4" t="str">
        <f>""&amp;システム取込用シート_WORK!C217</f>
        <v/>
      </c>
      <c r="D217" s="4" t="str">
        <f>""&amp;システム取込用シート_WORK!D217</f>
        <v/>
      </c>
      <c r="E217" s="4" t="str">
        <f>""&amp;システム取込用シート_WORK!E217</f>
        <v/>
      </c>
      <c r="F217" s="6"/>
    </row>
    <row r="218" spans="1:6">
      <c r="A218" s="4" t="str">
        <f>""&amp;システム取込用シート_WORK!A218</f>
        <v/>
      </c>
      <c r="B218" s="4" t="str">
        <f>""&amp;システム取込用シート_WORK!B218</f>
        <v/>
      </c>
      <c r="C218" s="4" t="str">
        <f>""&amp;システム取込用シート_WORK!C218</f>
        <v/>
      </c>
      <c r="D218" s="4" t="str">
        <f>""&amp;システム取込用シート_WORK!D218</f>
        <v/>
      </c>
      <c r="E218" s="4" t="str">
        <f>""&amp;システム取込用シート_WORK!E218</f>
        <v/>
      </c>
      <c r="F218" s="6"/>
    </row>
    <row r="219" spans="1:6">
      <c r="A219" s="4" t="str">
        <f>""&amp;システム取込用シート_WORK!A219</f>
        <v/>
      </c>
      <c r="B219" s="4" t="str">
        <f>""&amp;システム取込用シート_WORK!B219</f>
        <v/>
      </c>
      <c r="C219" s="4" t="str">
        <f>""&amp;システム取込用シート_WORK!C219</f>
        <v/>
      </c>
      <c r="D219" s="4" t="str">
        <f>""&amp;システム取込用シート_WORK!D219</f>
        <v/>
      </c>
      <c r="E219" s="4" t="str">
        <f>""&amp;システム取込用シート_WORK!E219</f>
        <v/>
      </c>
      <c r="F219" s="6"/>
    </row>
    <row r="220" spans="1:6">
      <c r="A220" s="4" t="str">
        <f>""&amp;システム取込用シート_WORK!A220</f>
        <v/>
      </c>
      <c r="B220" s="4" t="str">
        <f>""&amp;システム取込用シート_WORK!B220</f>
        <v/>
      </c>
      <c r="C220" s="4" t="str">
        <f>""&amp;システム取込用シート_WORK!C220</f>
        <v/>
      </c>
      <c r="D220" s="4" t="str">
        <f>""&amp;システム取込用シート_WORK!D220</f>
        <v/>
      </c>
      <c r="E220" s="4" t="str">
        <f>""&amp;システム取込用シート_WORK!E220</f>
        <v/>
      </c>
      <c r="F220" s="6"/>
    </row>
    <row r="221" spans="1:6">
      <c r="A221" s="4" t="str">
        <f>""&amp;システム取込用シート_WORK!A221</f>
        <v/>
      </c>
      <c r="B221" s="4" t="str">
        <f>""&amp;システム取込用シート_WORK!B221</f>
        <v/>
      </c>
      <c r="C221" s="4" t="str">
        <f>""&amp;システム取込用シート_WORK!C221</f>
        <v/>
      </c>
      <c r="D221" s="4" t="str">
        <f>""&amp;システム取込用シート_WORK!D221</f>
        <v/>
      </c>
      <c r="E221" s="4" t="str">
        <f>""&amp;システム取込用シート_WORK!E221</f>
        <v/>
      </c>
      <c r="F221" s="6"/>
    </row>
    <row r="222" spans="1:6">
      <c r="A222" s="4" t="str">
        <f>""&amp;システム取込用シート_WORK!A222</f>
        <v/>
      </c>
      <c r="B222" s="4" t="str">
        <f>""&amp;システム取込用シート_WORK!B222</f>
        <v/>
      </c>
      <c r="C222" s="4" t="str">
        <f>""&amp;システム取込用シート_WORK!C222</f>
        <v/>
      </c>
      <c r="D222" s="4" t="str">
        <f>""&amp;システム取込用シート_WORK!D222</f>
        <v/>
      </c>
      <c r="E222" s="4" t="str">
        <f>""&amp;システム取込用シート_WORK!E222</f>
        <v/>
      </c>
      <c r="F222" s="6"/>
    </row>
    <row r="223" spans="1:6">
      <c r="A223" s="4" t="str">
        <f>""&amp;システム取込用シート_WORK!A223</f>
        <v/>
      </c>
      <c r="B223" s="4" t="str">
        <f>""&amp;システム取込用シート_WORK!B223</f>
        <v/>
      </c>
      <c r="C223" s="4" t="str">
        <f>""&amp;システム取込用シート_WORK!C223</f>
        <v/>
      </c>
      <c r="D223" s="4" t="str">
        <f>""&amp;システム取込用シート_WORK!D223</f>
        <v/>
      </c>
      <c r="E223" s="4" t="str">
        <f>""&amp;システム取込用シート_WORK!E223</f>
        <v/>
      </c>
      <c r="F223" s="6"/>
    </row>
    <row r="224" spans="1:6">
      <c r="A224" s="4" t="str">
        <f>""&amp;システム取込用シート_WORK!A224</f>
        <v/>
      </c>
      <c r="B224" s="4" t="str">
        <f>""&amp;システム取込用シート_WORK!B224</f>
        <v/>
      </c>
      <c r="C224" s="4" t="str">
        <f>""&amp;システム取込用シート_WORK!C224</f>
        <v/>
      </c>
      <c r="D224" s="4" t="str">
        <f>""&amp;システム取込用シート_WORK!D224</f>
        <v/>
      </c>
      <c r="E224" s="4" t="str">
        <f>""&amp;システム取込用シート_WORK!E224</f>
        <v/>
      </c>
      <c r="F224" s="6"/>
    </row>
    <row r="225" spans="1:6">
      <c r="A225" s="4" t="str">
        <f>""&amp;システム取込用シート_WORK!A225</f>
        <v/>
      </c>
      <c r="B225" s="4" t="str">
        <f>""&amp;システム取込用シート_WORK!B225</f>
        <v/>
      </c>
      <c r="C225" s="4" t="str">
        <f>""&amp;システム取込用シート_WORK!C225</f>
        <v/>
      </c>
      <c r="D225" s="4" t="str">
        <f>""&amp;システム取込用シート_WORK!D225</f>
        <v/>
      </c>
      <c r="E225" s="4" t="str">
        <f>""&amp;システム取込用シート_WORK!E225</f>
        <v/>
      </c>
      <c r="F225" s="6"/>
    </row>
    <row r="226" spans="1:6">
      <c r="A226" s="4" t="str">
        <f>""&amp;システム取込用シート_WORK!A226</f>
        <v/>
      </c>
      <c r="B226" s="4" t="str">
        <f>""&amp;システム取込用シート_WORK!B226</f>
        <v/>
      </c>
      <c r="C226" s="4" t="str">
        <f>""&amp;システム取込用シート_WORK!C226</f>
        <v/>
      </c>
      <c r="D226" s="4" t="str">
        <f>""&amp;システム取込用シート_WORK!D226</f>
        <v/>
      </c>
      <c r="E226" s="4" t="str">
        <f>""&amp;システム取込用シート_WORK!E226</f>
        <v/>
      </c>
      <c r="F226" s="6"/>
    </row>
    <row r="227" spans="1:6">
      <c r="A227" s="4" t="str">
        <f>""&amp;システム取込用シート_WORK!A227</f>
        <v/>
      </c>
      <c r="B227" s="4" t="str">
        <f>""&amp;システム取込用シート_WORK!B227</f>
        <v/>
      </c>
      <c r="C227" s="4" t="str">
        <f>""&amp;システム取込用シート_WORK!C227</f>
        <v/>
      </c>
      <c r="D227" s="4" t="str">
        <f>""&amp;システム取込用シート_WORK!D227</f>
        <v/>
      </c>
      <c r="E227" s="4" t="str">
        <f>""&amp;システム取込用シート_WORK!E227</f>
        <v/>
      </c>
      <c r="F227" s="6"/>
    </row>
    <row r="228" spans="1:6">
      <c r="A228" s="4" t="str">
        <f>""&amp;システム取込用シート_WORK!A228</f>
        <v/>
      </c>
      <c r="B228" s="4" t="str">
        <f>""&amp;システム取込用シート_WORK!B228</f>
        <v/>
      </c>
      <c r="C228" s="4" t="str">
        <f>""&amp;システム取込用シート_WORK!C228</f>
        <v/>
      </c>
      <c r="D228" s="4" t="str">
        <f>""&amp;システム取込用シート_WORK!D228</f>
        <v/>
      </c>
      <c r="E228" s="4" t="str">
        <f>""&amp;システム取込用シート_WORK!E228</f>
        <v/>
      </c>
      <c r="F228" s="6"/>
    </row>
    <row r="229" spans="1:6">
      <c r="A229" s="4" t="str">
        <f>""&amp;システム取込用シート_WORK!A229</f>
        <v/>
      </c>
      <c r="B229" s="4" t="str">
        <f>""&amp;システム取込用シート_WORK!B229</f>
        <v/>
      </c>
      <c r="C229" s="4" t="str">
        <f>""&amp;システム取込用シート_WORK!C229</f>
        <v/>
      </c>
      <c r="D229" s="4" t="str">
        <f>""&amp;システム取込用シート_WORK!D229</f>
        <v/>
      </c>
      <c r="E229" s="4" t="str">
        <f>""&amp;システム取込用シート_WORK!E229</f>
        <v/>
      </c>
      <c r="F229" s="6"/>
    </row>
    <row r="230" spans="1:6">
      <c r="A230" s="4" t="str">
        <f>""&amp;システム取込用シート_WORK!A230</f>
        <v/>
      </c>
      <c r="B230" s="4" t="str">
        <f>""&amp;システム取込用シート_WORK!B230</f>
        <v/>
      </c>
      <c r="C230" s="4" t="str">
        <f>""&amp;システム取込用シート_WORK!C230</f>
        <v/>
      </c>
      <c r="D230" s="4" t="str">
        <f>""&amp;システム取込用シート_WORK!D230</f>
        <v/>
      </c>
      <c r="E230" s="4" t="str">
        <f>""&amp;システム取込用シート_WORK!E230</f>
        <v/>
      </c>
      <c r="F230" s="6"/>
    </row>
    <row r="231" spans="1:6">
      <c r="A231" s="4" t="str">
        <f>""&amp;システム取込用シート_WORK!A231</f>
        <v/>
      </c>
      <c r="B231" s="4" t="str">
        <f>""&amp;システム取込用シート_WORK!B231</f>
        <v/>
      </c>
      <c r="C231" s="4" t="str">
        <f>""&amp;システム取込用シート_WORK!C231</f>
        <v/>
      </c>
      <c r="D231" s="4" t="str">
        <f>""&amp;システム取込用シート_WORK!D231</f>
        <v/>
      </c>
      <c r="E231" s="4" t="str">
        <f>""&amp;システム取込用シート_WORK!E231</f>
        <v/>
      </c>
      <c r="F231" s="6"/>
    </row>
    <row r="232" spans="1:6">
      <c r="A232" s="4" t="str">
        <f>""&amp;システム取込用シート_WORK!A232</f>
        <v/>
      </c>
      <c r="B232" s="4" t="str">
        <f>""&amp;システム取込用シート_WORK!B232</f>
        <v/>
      </c>
      <c r="C232" s="4" t="str">
        <f>""&amp;システム取込用シート_WORK!C232</f>
        <v/>
      </c>
      <c r="D232" s="4" t="str">
        <f>""&amp;システム取込用シート_WORK!D232</f>
        <v/>
      </c>
      <c r="E232" s="4" t="str">
        <f>""&amp;システム取込用シート_WORK!E232</f>
        <v/>
      </c>
      <c r="F232" s="6"/>
    </row>
    <row r="233" spans="1:6">
      <c r="A233" s="4" t="str">
        <f>""&amp;システム取込用シート_WORK!A233</f>
        <v/>
      </c>
      <c r="B233" s="4" t="str">
        <f>""&amp;システム取込用シート_WORK!B233</f>
        <v/>
      </c>
      <c r="C233" s="4" t="str">
        <f>""&amp;システム取込用シート_WORK!C233</f>
        <v/>
      </c>
      <c r="D233" s="4" t="str">
        <f>""&amp;システム取込用シート_WORK!D233</f>
        <v/>
      </c>
      <c r="E233" s="4" t="str">
        <f>""&amp;システム取込用シート_WORK!E233</f>
        <v/>
      </c>
      <c r="F233" s="6"/>
    </row>
    <row r="234" spans="1:6">
      <c r="A234" s="4" t="str">
        <f>""&amp;システム取込用シート_WORK!A234</f>
        <v/>
      </c>
      <c r="B234" s="4" t="str">
        <f>""&amp;システム取込用シート_WORK!B234</f>
        <v/>
      </c>
      <c r="C234" s="4" t="str">
        <f>""&amp;システム取込用シート_WORK!C234</f>
        <v/>
      </c>
      <c r="D234" s="4" t="str">
        <f>""&amp;システム取込用シート_WORK!D234</f>
        <v/>
      </c>
      <c r="E234" s="4" t="str">
        <f>""&amp;システム取込用シート_WORK!E234</f>
        <v/>
      </c>
      <c r="F234" s="6"/>
    </row>
    <row r="235" spans="1:6">
      <c r="A235" s="4" t="str">
        <f>""&amp;システム取込用シート_WORK!A235</f>
        <v/>
      </c>
      <c r="B235" s="4" t="str">
        <f>""&amp;システム取込用シート_WORK!B235</f>
        <v/>
      </c>
      <c r="C235" s="4" t="str">
        <f>""&amp;システム取込用シート_WORK!C235</f>
        <v/>
      </c>
      <c r="D235" s="4" t="str">
        <f>""&amp;システム取込用シート_WORK!D235</f>
        <v/>
      </c>
      <c r="E235" s="4" t="str">
        <f>""&amp;システム取込用シート_WORK!E235</f>
        <v/>
      </c>
      <c r="F235" s="6"/>
    </row>
    <row r="236" spans="1:6">
      <c r="A236" s="4" t="str">
        <f>""&amp;システム取込用シート_WORK!A236</f>
        <v/>
      </c>
      <c r="B236" s="4" t="str">
        <f>""&amp;システム取込用シート_WORK!B236</f>
        <v/>
      </c>
      <c r="C236" s="4" t="str">
        <f>""&amp;システム取込用シート_WORK!C236</f>
        <v/>
      </c>
      <c r="D236" s="4" t="str">
        <f>""&amp;システム取込用シート_WORK!D236</f>
        <v/>
      </c>
      <c r="E236" s="4" t="str">
        <f>""&amp;システム取込用シート_WORK!E236</f>
        <v/>
      </c>
      <c r="F236" s="6"/>
    </row>
    <row r="237" spans="1:6">
      <c r="A237" s="4" t="str">
        <f>""&amp;システム取込用シート_WORK!A237</f>
        <v/>
      </c>
      <c r="B237" s="4" t="str">
        <f>""&amp;システム取込用シート_WORK!B237</f>
        <v/>
      </c>
      <c r="C237" s="4" t="str">
        <f>""&amp;システム取込用シート_WORK!C237</f>
        <v/>
      </c>
      <c r="D237" s="4" t="str">
        <f>""&amp;システム取込用シート_WORK!D237</f>
        <v/>
      </c>
      <c r="E237" s="4" t="str">
        <f>""&amp;システム取込用シート_WORK!E237</f>
        <v/>
      </c>
      <c r="F237" s="6"/>
    </row>
    <row r="238" spans="1:6">
      <c r="A238" s="4" t="str">
        <f>""&amp;システム取込用シート_WORK!A238</f>
        <v/>
      </c>
      <c r="B238" s="4" t="str">
        <f>""&amp;システム取込用シート_WORK!B238</f>
        <v/>
      </c>
      <c r="C238" s="4" t="str">
        <f>""&amp;システム取込用シート_WORK!C238</f>
        <v/>
      </c>
      <c r="D238" s="4" t="str">
        <f>""&amp;システム取込用シート_WORK!D238</f>
        <v/>
      </c>
      <c r="E238" s="4" t="str">
        <f>""&amp;システム取込用シート_WORK!E238</f>
        <v/>
      </c>
      <c r="F238" s="6"/>
    </row>
    <row r="239" spans="1:6">
      <c r="A239" s="4" t="str">
        <f>""&amp;システム取込用シート_WORK!A239</f>
        <v/>
      </c>
      <c r="B239" s="4" t="str">
        <f>""&amp;システム取込用シート_WORK!B239</f>
        <v/>
      </c>
      <c r="C239" s="4" t="str">
        <f>""&amp;システム取込用シート_WORK!C239</f>
        <v/>
      </c>
      <c r="D239" s="4" t="str">
        <f>""&amp;システム取込用シート_WORK!D239</f>
        <v/>
      </c>
      <c r="E239" s="4" t="str">
        <f>""&amp;システム取込用シート_WORK!E239</f>
        <v/>
      </c>
      <c r="F239" s="6"/>
    </row>
    <row r="240" spans="1:6">
      <c r="A240" s="4" t="str">
        <f>""&amp;システム取込用シート_WORK!A240</f>
        <v/>
      </c>
      <c r="B240" s="4" t="str">
        <f>""&amp;システム取込用シート_WORK!B240</f>
        <v/>
      </c>
      <c r="C240" s="4" t="str">
        <f>""&amp;システム取込用シート_WORK!C240</f>
        <v/>
      </c>
      <c r="D240" s="4" t="str">
        <f>""&amp;システム取込用シート_WORK!D240</f>
        <v/>
      </c>
      <c r="E240" s="4" t="str">
        <f>""&amp;システム取込用シート_WORK!E240</f>
        <v/>
      </c>
      <c r="F240" s="6"/>
    </row>
    <row r="241" spans="1:6">
      <c r="A241" s="4" t="str">
        <f>""&amp;システム取込用シート_WORK!A241</f>
        <v/>
      </c>
      <c r="B241" s="4" t="str">
        <f>""&amp;システム取込用シート_WORK!B241</f>
        <v/>
      </c>
      <c r="C241" s="4" t="str">
        <f>""&amp;システム取込用シート_WORK!C241</f>
        <v/>
      </c>
      <c r="D241" s="4" t="str">
        <f>""&amp;システム取込用シート_WORK!D241</f>
        <v/>
      </c>
      <c r="E241" s="4" t="str">
        <f>""&amp;システム取込用シート_WORK!E241</f>
        <v/>
      </c>
      <c r="F241" s="6"/>
    </row>
    <row r="242" spans="1:6">
      <c r="A242" s="4" t="str">
        <f>""&amp;システム取込用シート_WORK!A242</f>
        <v/>
      </c>
      <c r="B242" s="4" t="str">
        <f>""&amp;システム取込用シート_WORK!B242</f>
        <v/>
      </c>
      <c r="C242" s="4" t="str">
        <f>""&amp;システム取込用シート_WORK!C242</f>
        <v/>
      </c>
      <c r="D242" s="4" t="str">
        <f>""&amp;システム取込用シート_WORK!D242</f>
        <v/>
      </c>
      <c r="E242" s="4" t="str">
        <f>""&amp;システム取込用シート_WORK!E242</f>
        <v/>
      </c>
      <c r="F242" s="6"/>
    </row>
    <row r="243" spans="1:6">
      <c r="A243" s="4" t="str">
        <f>""&amp;システム取込用シート_WORK!A243</f>
        <v/>
      </c>
      <c r="B243" s="4" t="str">
        <f>""&amp;システム取込用シート_WORK!B243</f>
        <v/>
      </c>
      <c r="C243" s="4" t="str">
        <f>""&amp;システム取込用シート_WORK!C243</f>
        <v/>
      </c>
      <c r="D243" s="4" t="str">
        <f>""&amp;システム取込用シート_WORK!D243</f>
        <v/>
      </c>
      <c r="E243" s="4" t="str">
        <f>""&amp;システム取込用シート_WORK!E243</f>
        <v/>
      </c>
      <c r="F243" s="6"/>
    </row>
    <row r="244" spans="1:6">
      <c r="A244" s="4" t="str">
        <f>""&amp;システム取込用シート_WORK!A244</f>
        <v/>
      </c>
      <c r="B244" s="4" t="str">
        <f>""&amp;システム取込用シート_WORK!B244</f>
        <v/>
      </c>
      <c r="C244" s="4" t="str">
        <f>""&amp;システム取込用シート_WORK!C244</f>
        <v/>
      </c>
      <c r="D244" s="4" t="str">
        <f>""&amp;システム取込用シート_WORK!D244</f>
        <v/>
      </c>
      <c r="E244" s="4" t="str">
        <f>""&amp;システム取込用シート_WORK!E244</f>
        <v/>
      </c>
      <c r="F244" s="6"/>
    </row>
    <row r="245" spans="1:6">
      <c r="A245" s="4" t="str">
        <f>""&amp;システム取込用シート_WORK!A245</f>
        <v/>
      </c>
      <c r="B245" s="4" t="str">
        <f>""&amp;システム取込用シート_WORK!B245</f>
        <v/>
      </c>
      <c r="C245" s="4" t="str">
        <f>""&amp;システム取込用シート_WORK!C245</f>
        <v/>
      </c>
      <c r="D245" s="4" t="str">
        <f>""&amp;システム取込用シート_WORK!D245</f>
        <v/>
      </c>
      <c r="E245" s="4" t="str">
        <f>""&amp;システム取込用シート_WORK!E245</f>
        <v/>
      </c>
      <c r="F245" s="6"/>
    </row>
    <row r="246" spans="1:6">
      <c r="A246" s="4" t="str">
        <f>""&amp;システム取込用シート_WORK!A246</f>
        <v/>
      </c>
      <c r="B246" s="4" t="str">
        <f>""&amp;システム取込用シート_WORK!B246</f>
        <v/>
      </c>
      <c r="C246" s="4" t="str">
        <f>""&amp;システム取込用シート_WORK!C246</f>
        <v/>
      </c>
      <c r="D246" s="4" t="str">
        <f>""&amp;システム取込用シート_WORK!D246</f>
        <v/>
      </c>
      <c r="E246" s="4" t="str">
        <f>""&amp;システム取込用シート_WORK!E246</f>
        <v/>
      </c>
      <c r="F246" s="6"/>
    </row>
    <row r="247" spans="1:6">
      <c r="A247" s="4" t="str">
        <f>""&amp;システム取込用シート_WORK!A247</f>
        <v/>
      </c>
      <c r="B247" s="4" t="str">
        <f>""&amp;システム取込用シート_WORK!B247</f>
        <v/>
      </c>
      <c r="C247" s="4" t="str">
        <f>""&amp;システム取込用シート_WORK!C247</f>
        <v/>
      </c>
      <c r="D247" s="4" t="str">
        <f>""&amp;システム取込用シート_WORK!D247</f>
        <v/>
      </c>
      <c r="E247" s="4" t="str">
        <f>""&amp;システム取込用シート_WORK!E247</f>
        <v/>
      </c>
      <c r="F247" s="6"/>
    </row>
    <row r="248" spans="1:6">
      <c r="A248" s="4" t="str">
        <f>""&amp;システム取込用シート_WORK!A248</f>
        <v/>
      </c>
      <c r="B248" s="4" t="str">
        <f>""&amp;システム取込用シート_WORK!B248</f>
        <v/>
      </c>
      <c r="C248" s="4" t="str">
        <f>""&amp;システム取込用シート_WORK!C248</f>
        <v/>
      </c>
      <c r="D248" s="4" t="str">
        <f>""&amp;システム取込用シート_WORK!D248</f>
        <v/>
      </c>
      <c r="E248" s="4" t="str">
        <f>""&amp;システム取込用シート_WORK!E248</f>
        <v/>
      </c>
      <c r="F248" s="6"/>
    </row>
    <row r="249" spans="1:6">
      <c r="A249" s="4" t="str">
        <f>""&amp;システム取込用シート_WORK!A249</f>
        <v/>
      </c>
      <c r="B249" s="4" t="str">
        <f>""&amp;システム取込用シート_WORK!B249</f>
        <v/>
      </c>
      <c r="C249" s="4" t="str">
        <f>""&amp;システム取込用シート_WORK!C249</f>
        <v/>
      </c>
      <c r="D249" s="4" t="str">
        <f>""&amp;システム取込用シート_WORK!D249</f>
        <v/>
      </c>
      <c r="E249" s="4" t="str">
        <f>""&amp;システム取込用シート_WORK!E249</f>
        <v/>
      </c>
      <c r="F249" s="6"/>
    </row>
    <row r="250" spans="1:6">
      <c r="A250" s="4" t="str">
        <f>""&amp;システム取込用シート_WORK!A250</f>
        <v/>
      </c>
      <c r="B250" s="4" t="str">
        <f>""&amp;システム取込用シート_WORK!B250</f>
        <v/>
      </c>
      <c r="C250" s="4" t="str">
        <f>""&amp;システム取込用シート_WORK!C250</f>
        <v/>
      </c>
      <c r="D250" s="4" t="str">
        <f>""&amp;システム取込用シート_WORK!D250</f>
        <v/>
      </c>
      <c r="E250" s="4" t="str">
        <f>""&amp;システム取込用シート_WORK!E250</f>
        <v/>
      </c>
      <c r="F250" s="6"/>
    </row>
    <row r="251" spans="1:6">
      <c r="A251" s="4" t="str">
        <f>""&amp;システム取込用シート_WORK!A251</f>
        <v/>
      </c>
      <c r="B251" s="4" t="str">
        <f>""&amp;システム取込用シート_WORK!B251</f>
        <v/>
      </c>
      <c r="C251" s="4" t="str">
        <f>""&amp;システム取込用シート_WORK!C251</f>
        <v/>
      </c>
      <c r="D251" s="4" t="str">
        <f>""&amp;システム取込用シート_WORK!D251</f>
        <v/>
      </c>
      <c r="E251" s="4" t="str">
        <f>""&amp;システム取込用シート_WORK!E251</f>
        <v/>
      </c>
      <c r="F251" s="6"/>
    </row>
    <row r="252" spans="1:6">
      <c r="A252" s="4" t="str">
        <f>""&amp;システム取込用シート_WORK!A252</f>
        <v/>
      </c>
      <c r="B252" s="4" t="str">
        <f>""&amp;システム取込用シート_WORK!B252</f>
        <v/>
      </c>
      <c r="C252" s="4" t="str">
        <f>""&amp;システム取込用シート_WORK!C252</f>
        <v/>
      </c>
      <c r="D252" s="4" t="str">
        <f>""&amp;システム取込用シート_WORK!D252</f>
        <v/>
      </c>
      <c r="E252" s="4" t="str">
        <f>""&amp;システム取込用シート_WORK!E252</f>
        <v/>
      </c>
      <c r="F252" s="6"/>
    </row>
    <row r="253" spans="1:6">
      <c r="A253" s="4" t="str">
        <f>""&amp;システム取込用シート_WORK!A253</f>
        <v/>
      </c>
      <c r="B253" s="4" t="str">
        <f>""&amp;システム取込用シート_WORK!B253</f>
        <v/>
      </c>
      <c r="C253" s="4" t="str">
        <f>""&amp;システム取込用シート_WORK!C253</f>
        <v/>
      </c>
      <c r="D253" s="4" t="str">
        <f>""&amp;システム取込用シート_WORK!D253</f>
        <v/>
      </c>
      <c r="E253" s="4" t="str">
        <f>""&amp;システム取込用シート_WORK!E253</f>
        <v/>
      </c>
      <c r="F253" s="6"/>
    </row>
    <row r="254" spans="1:6">
      <c r="A254" s="4" t="str">
        <f>""&amp;システム取込用シート_WORK!A254</f>
        <v/>
      </c>
      <c r="B254" s="4" t="str">
        <f>""&amp;システム取込用シート_WORK!B254</f>
        <v/>
      </c>
      <c r="C254" s="4" t="str">
        <f>""&amp;システム取込用シート_WORK!C254</f>
        <v/>
      </c>
      <c r="D254" s="4" t="str">
        <f>""&amp;システム取込用シート_WORK!D254</f>
        <v/>
      </c>
      <c r="E254" s="4" t="str">
        <f>""&amp;システム取込用シート_WORK!E254</f>
        <v/>
      </c>
      <c r="F254" s="6"/>
    </row>
    <row r="255" spans="1:6">
      <c r="A255" s="4" t="str">
        <f>""&amp;システム取込用シート_WORK!A255</f>
        <v/>
      </c>
      <c r="B255" s="4" t="str">
        <f>""&amp;システム取込用シート_WORK!B255</f>
        <v/>
      </c>
      <c r="C255" s="4" t="str">
        <f>""&amp;システム取込用シート_WORK!C255</f>
        <v/>
      </c>
      <c r="D255" s="4" t="str">
        <f>""&amp;システム取込用シート_WORK!D255</f>
        <v/>
      </c>
      <c r="E255" s="4" t="str">
        <f>""&amp;システム取込用シート_WORK!E255</f>
        <v/>
      </c>
      <c r="F255" s="6"/>
    </row>
    <row r="256" spans="1:6">
      <c r="A256" s="4" t="str">
        <f>""&amp;システム取込用シート_WORK!A256</f>
        <v/>
      </c>
      <c r="B256" s="4" t="str">
        <f>""&amp;システム取込用シート_WORK!B256</f>
        <v/>
      </c>
      <c r="C256" s="4" t="str">
        <f>""&amp;システム取込用シート_WORK!C256</f>
        <v/>
      </c>
      <c r="D256" s="4" t="str">
        <f>""&amp;システム取込用シート_WORK!D256</f>
        <v/>
      </c>
      <c r="E256" s="4" t="str">
        <f>""&amp;システム取込用シート_WORK!E256</f>
        <v/>
      </c>
      <c r="F256" s="6"/>
    </row>
    <row r="257" spans="1:6">
      <c r="A257" s="4" t="str">
        <f>""&amp;システム取込用シート_WORK!A257</f>
        <v/>
      </c>
      <c r="B257" s="4" t="str">
        <f>""&amp;システム取込用シート_WORK!B257</f>
        <v/>
      </c>
      <c r="C257" s="4" t="str">
        <f>""&amp;システム取込用シート_WORK!C257</f>
        <v/>
      </c>
      <c r="D257" s="4" t="str">
        <f>""&amp;システム取込用シート_WORK!D257</f>
        <v/>
      </c>
      <c r="E257" s="4" t="str">
        <f>""&amp;システム取込用シート_WORK!E257</f>
        <v/>
      </c>
      <c r="F257" s="6"/>
    </row>
    <row r="258" spans="1:6">
      <c r="A258" s="4" t="str">
        <f>""&amp;システム取込用シート_WORK!A258</f>
        <v/>
      </c>
      <c r="B258" s="4" t="str">
        <f>""&amp;システム取込用シート_WORK!B258</f>
        <v/>
      </c>
      <c r="C258" s="4" t="str">
        <f>""&amp;システム取込用シート_WORK!C258</f>
        <v/>
      </c>
      <c r="D258" s="4" t="str">
        <f>""&amp;システム取込用シート_WORK!D258</f>
        <v/>
      </c>
      <c r="E258" s="4" t="str">
        <f>""&amp;システム取込用シート_WORK!E258</f>
        <v/>
      </c>
      <c r="F258" s="6"/>
    </row>
    <row r="259" spans="1:6">
      <c r="A259" s="4" t="str">
        <f>""&amp;システム取込用シート_WORK!A259</f>
        <v/>
      </c>
      <c r="B259" s="4" t="str">
        <f>""&amp;システム取込用シート_WORK!B259</f>
        <v/>
      </c>
      <c r="C259" s="4" t="str">
        <f>""&amp;システム取込用シート_WORK!C259</f>
        <v/>
      </c>
      <c r="D259" s="4" t="str">
        <f>""&amp;システム取込用シート_WORK!D259</f>
        <v/>
      </c>
      <c r="E259" s="4" t="str">
        <f>""&amp;システム取込用シート_WORK!E259</f>
        <v/>
      </c>
      <c r="F259" s="6"/>
    </row>
    <row r="260" spans="1:6">
      <c r="A260" s="4" t="str">
        <f>""&amp;システム取込用シート_WORK!A260</f>
        <v/>
      </c>
      <c r="B260" s="4" t="str">
        <f>""&amp;システム取込用シート_WORK!B260</f>
        <v/>
      </c>
      <c r="C260" s="4" t="str">
        <f>""&amp;システム取込用シート_WORK!C260</f>
        <v/>
      </c>
      <c r="D260" s="4" t="str">
        <f>""&amp;システム取込用シート_WORK!D260</f>
        <v/>
      </c>
      <c r="E260" s="4" t="str">
        <f>""&amp;システム取込用シート_WORK!E260</f>
        <v/>
      </c>
      <c r="F260" s="6"/>
    </row>
    <row r="261" spans="1:6">
      <c r="A261" s="4" t="str">
        <f>""&amp;システム取込用シート_WORK!A261</f>
        <v/>
      </c>
      <c r="B261" s="4" t="str">
        <f>""&amp;システム取込用シート_WORK!B261</f>
        <v/>
      </c>
      <c r="C261" s="4" t="str">
        <f>""&amp;システム取込用シート_WORK!C261</f>
        <v/>
      </c>
      <c r="D261" s="4" t="str">
        <f>""&amp;システム取込用シート_WORK!D261</f>
        <v/>
      </c>
      <c r="E261" s="4" t="str">
        <f>""&amp;システム取込用シート_WORK!E261</f>
        <v/>
      </c>
      <c r="F261" s="6"/>
    </row>
    <row r="262" spans="1:6">
      <c r="A262" s="4" t="str">
        <f>""&amp;システム取込用シート_WORK!A262</f>
        <v/>
      </c>
      <c r="B262" s="4" t="str">
        <f>""&amp;システム取込用シート_WORK!B262</f>
        <v/>
      </c>
      <c r="C262" s="4" t="str">
        <f>""&amp;システム取込用シート_WORK!C262</f>
        <v/>
      </c>
      <c r="D262" s="4" t="str">
        <f>""&amp;システム取込用シート_WORK!D262</f>
        <v/>
      </c>
      <c r="E262" s="4" t="str">
        <f>""&amp;システム取込用シート_WORK!E262</f>
        <v/>
      </c>
      <c r="F262" s="6"/>
    </row>
    <row r="263" spans="1:6">
      <c r="A263" s="4" t="str">
        <f>""&amp;システム取込用シート_WORK!A263</f>
        <v/>
      </c>
      <c r="B263" s="4" t="str">
        <f>""&amp;システム取込用シート_WORK!B263</f>
        <v/>
      </c>
      <c r="C263" s="4" t="str">
        <f>""&amp;システム取込用シート_WORK!C263</f>
        <v/>
      </c>
      <c r="D263" s="4" t="str">
        <f>""&amp;システム取込用シート_WORK!D263</f>
        <v/>
      </c>
      <c r="E263" s="4" t="str">
        <f>""&amp;システム取込用シート_WORK!E263</f>
        <v/>
      </c>
      <c r="F263" s="6"/>
    </row>
    <row r="264" spans="1:6">
      <c r="A264" s="4" t="str">
        <f>""&amp;システム取込用シート_WORK!A264</f>
        <v/>
      </c>
      <c r="B264" s="4" t="str">
        <f>""&amp;システム取込用シート_WORK!B264</f>
        <v/>
      </c>
      <c r="C264" s="4" t="str">
        <f>""&amp;システム取込用シート_WORK!C264</f>
        <v/>
      </c>
      <c r="D264" s="4" t="str">
        <f>""&amp;システム取込用シート_WORK!D264</f>
        <v/>
      </c>
      <c r="E264" s="4" t="str">
        <f>""&amp;システム取込用シート_WORK!E264</f>
        <v/>
      </c>
      <c r="F264" s="6"/>
    </row>
    <row r="265" spans="1:6">
      <c r="A265" s="4" t="str">
        <f>""&amp;システム取込用シート_WORK!A265</f>
        <v/>
      </c>
      <c r="B265" s="4" t="str">
        <f>""&amp;システム取込用シート_WORK!B265</f>
        <v/>
      </c>
      <c r="C265" s="4" t="str">
        <f>""&amp;システム取込用シート_WORK!C265</f>
        <v/>
      </c>
      <c r="D265" s="4" t="str">
        <f>""&amp;システム取込用シート_WORK!D265</f>
        <v/>
      </c>
      <c r="E265" s="4" t="str">
        <f>""&amp;システム取込用シート_WORK!E265</f>
        <v/>
      </c>
      <c r="F265" s="6"/>
    </row>
    <row r="266" spans="1:6">
      <c r="A266" s="4" t="str">
        <f>""&amp;システム取込用シート_WORK!A266</f>
        <v/>
      </c>
      <c r="B266" s="4" t="str">
        <f>""&amp;システム取込用シート_WORK!B266</f>
        <v/>
      </c>
      <c r="C266" s="4" t="str">
        <f>""&amp;システム取込用シート_WORK!C266</f>
        <v/>
      </c>
      <c r="D266" s="4" t="str">
        <f>""&amp;システム取込用シート_WORK!D266</f>
        <v/>
      </c>
      <c r="E266" s="4" t="str">
        <f>""&amp;システム取込用シート_WORK!E266</f>
        <v/>
      </c>
      <c r="F266" s="6"/>
    </row>
    <row r="267" spans="1:6">
      <c r="A267" s="4" t="str">
        <f>""&amp;システム取込用シート_WORK!A267</f>
        <v/>
      </c>
      <c r="B267" s="4" t="str">
        <f>""&amp;システム取込用シート_WORK!B267</f>
        <v/>
      </c>
      <c r="C267" s="4" t="str">
        <f>""&amp;システム取込用シート_WORK!C267</f>
        <v/>
      </c>
      <c r="D267" s="4" t="str">
        <f>""&amp;システム取込用シート_WORK!D267</f>
        <v/>
      </c>
      <c r="E267" s="4" t="str">
        <f>""&amp;システム取込用シート_WORK!E267</f>
        <v/>
      </c>
      <c r="F267" s="6"/>
    </row>
    <row r="268" spans="1:6">
      <c r="A268" s="4" t="str">
        <f>""&amp;システム取込用シート_WORK!A268</f>
        <v/>
      </c>
      <c r="B268" s="4" t="str">
        <f>""&amp;システム取込用シート_WORK!B268</f>
        <v/>
      </c>
      <c r="C268" s="4" t="str">
        <f>""&amp;システム取込用シート_WORK!C268</f>
        <v/>
      </c>
      <c r="D268" s="4" t="str">
        <f>""&amp;システム取込用シート_WORK!D268</f>
        <v/>
      </c>
      <c r="E268" s="4" t="str">
        <f>""&amp;システム取込用シート_WORK!E268</f>
        <v/>
      </c>
      <c r="F268" s="6"/>
    </row>
    <row r="269" spans="1:6">
      <c r="A269" s="4" t="str">
        <f>""&amp;システム取込用シート_WORK!A269</f>
        <v/>
      </c>
      <c r="B269" s="4" t="str">
        <f>""&amp;システム取込用シート_WORK!B269</f>
        <v/>
      </c>
      <c r="C269" s="4" t="str">
        <f>""&amp;システム取込用シート_WORK!C269</f>
        <v/>
      </c>
      <c r="D269" s="4" t="str">
        <f>""&amp;システム取込用シート_WORK!D269</f>
        <v/>
      </c>
      <c r="E269" s="4" t="str">
        <f>""&amp;システム取込用シート_WORK!E269</f>
        <v/>
      </c>
      <c r="F269" s="6"/>
    </row>
    <row r="270" spans="1:6">
      <c r="A270" s="4" t="str">
        <f>""&amp;システム取込用シート_WORK!A270</f>
        <v/>
      </c>
      <c r="B270" s="4" t="str">
        <f>""&amp;システム取込用シート_WORK!B270</f>
        <v/>
      </c>
      <c r="C270" s="4" t="str">
        <f>""&amp;システム取込用シート_WORK!C270</f>
        <v/>
      </c>
      <c r="D270" s="4" t="str">
        <f>""&amp;システム取込用シート_WORK!D270</f>
        <v/>
      </c>
      <c r="E270" s="4" t="str">
        <f>""&amp;システム取込用シート_WORK!E270</f>
        <v/>
      </c>
      <c r="F270" s="6"/>
    </row>
    <row r="271" spans="1:6">
      <c r="A271" s="4" t="str">
        <f>""&amp;システム取込用シート_WORK!A271</f>
        <v/>
      </c>
      <c r="B271" s="4" t="str">
        <f>""&amp;システム取込用シート_WORK!B271</f>
        <v/>
      </c>
      <c r="C271" s="4" t="str">
        <f>""&amp;システム取込用シート_WORK!C271</f>
        <v/>
      </c>
      <c r="D271" s="4" t="str">
        <f>""&amp;システム取込用シート_WORK!D271</f>
        <v/>
      </c>
      <c r="E271" s="4" t="str">
        <f>""&amp;システム取込用シート_WORK!E271</f>
        <v/>
      </c>
      <c r="F271" s="6"/>
    </row>
    <row r="272" spans="1:6">
      <c r="A272" s="4" t="str">
        <f>""&amp;システム取込用シート_WORK!A272</f>
        <v/>
      </c>
      <c r="B272" s="4" t="str">
        <f>""&amp;システム取込用シート_WORK!B272</f>
        <v/>
      </c>
      <c r="C272" s="4" t="str">
        <f>""&amp;システム取込用シート_WORK!C272</f>
        <v/>
      </c>
      <c r="D272" s="4" t="str">
        <f>""&amp;システム取込用シート_WORK!D272</f>
        <v/>
      </c>
      <c r="E272" s="4" t="str">
        <f>""&amp;システム取込用シート_WORK!E272</f>
        <v/>
      </c>
      <c r="F272" s="6"/>
    </row>
    <row r="273" spans="1:6">
      <c r="A273" s="4" t="str">
        <f>""&amp;システム取込用シート_WORK!A273</f>
        <v/>
      </c>
      <c r="B273" s="4" t="str">
        <f>""&amp;システム取込用シート_WORK!B273</f>
        <v/>
      </c>
      <c r="C273" s="4" t="str">
        <f>""&amp;システム取込用シート_WORK!C273</f>
        <v/>
      </c>
      <c r="D273" s="4" t="str">
        <f>""&amp;システム取込用シート_WORK!D273</f>
        <v/>
      </c>
      <c r="E273" s="4" t="str">
        <f>""&amp;システム取込用シート_WORK!E273</f>
        <v/>
      </c>
      <c r="F273" s="6"/>
    </row>
    <row r="274" spans="1:6">
      <c r="A274" s="4" t="str">
        <f>""&amp;システム取込用シート_WORK!A274</f>
        <v/>
      </c>
      <c r="B274" s="4" t="str">
        <f>""&amp;システム取込用シート_WORK!B274</f>
        <v/>
      </c>
      <c r="C274" s="4" t="str">
        <f>""&amp;システム取込用シート_WORK!C274</f>
        <v/>
      </c>
      <c r="D274" s="4" t="str">
        <f>""&amp;システム取込用シート_WORK!D274</f>
        <v/>
      </c>
      <c r="E274" s="4" t="str">
        <f>""&amp;システム取込用シート_WORK!E274</f>
        <v/>
      </c>
      <c r="F274" s="6"/>
    </row>
    <row r="275" spans="1:6">
      <c r="A275" s="4" t="str">
        <f>""&amp;システム取込用シート_WORK!A275</f>
        <v/>
      </c>
      <c r="B275" s="4" t="str">
        <f>""&amp;システム取込用シート_WORK!B275</f>
        <v/>
      </c>
      <c r="C275" s="4" t="str">
        <f>""&amp;システム取込用シート_WORK!C275</f>
        <v/>
      </c>
      <c r="D275" s="4" t="str">
        <f>""&amp;システム取込用シート_WORK!D275</f>
        <v/>
      </c>
      <c r="E275" s="4" t="str">
        <f>""&amp;システム取込用シート_WORK!E275</f>
        <v/>
      </c>
      <c r="F275" s="6"/>
    </row>
    <row r="276" spans="1:6">
      <c r="A276" s="4" t="str">
        <f>""&amp;システム取込用シート_WORK!A276</f>
        <v/>
      </c>
      <c r="B276" s="4" t="str">
        <f>""&amp;システム取込用シート_WORK!B276</f>
        <v/>
      </c>
      <c r="C276" s="4" t="str">
        <f>""&amp;システム取込用シート_WORK!C276</f>
        <v/>
      </c>
      <c r="D276" s="4" t="str">
        <f>""&amp;システム取込用シート_WORK!D276</f>
        <v/>
      </c>
      <c r="E276" s="4" t="str">
        <f>""&amp;システム取込用シート_WORK!E276</f>
        <v/>
      </c>
      <c r="F276" s="6"/>
    </row>
    <row r="277" spans="1:6">
      <c r="A277" s="4" t="str">
        <f>""&amp;システム取込用シート_WORK!A277</f>
        <v/>
      </c>
      <c r="B277" s="4" t="str">
        <f>""&amp;システム取込用シート_WORK!B277</f>
        <v/>
      </c>
      <c r="C277" s="4" t="str">
        <f>""&amp;システム取込用シート_WORK!C277</f>
        <v/>
      </c>
      <c r="D277" s="4" t="str">
        <f>""&amp;システム取込用シート_WORK!D277</f>
        <v/>
      </c>
      <c r="E277" s="4" t="str">
        <f>""&amp;システム取込用シート_WORK!E277</f>
        <v/>
      </c>
      <c r="F277" s="6"/>
    </row>
    <row r="278" spans="1:6">
      <c r="A278" s="4" t="str">
        <f>""&amp;システム取込用シート_WORK!A278</f>
        <v/>
      </c>
      <c r="B278" s="4" t="str">
        <f>""&amp;システム取込用シート_WORK!B278</f>
        <v/>
      </c>
      <c r="C278" s="4" t="str">
        <f>""&amp;システム取込用シート_WORK!C278</f>
        <v/>
      </c>
      <c r="D278" s="4" t="str">
        <f>""&amp;システム取込用シート_WORK!D278</f>
        <v/>
      </c>
      <c r="E278" s="4" t="str">
        <f>""&amp;システム取込用シート_WORK!E278</f>
        <v/>
      </c>
      <c r="F278" s="6"/>
    </row>
    <row r="279" spans="1:6">
      <c r="A279" s="4" t="str">
        <f>""&amp;システム取込用シート_WORK!A279</f>
        <v/>
      </c>
      <c r="B279" s="4" t="str">
        <f>""&amp;システム取込用シート_WORK!B279</f>
        <v/>
      </c>
      <c r="C279" s="4" t="str">
        <f>""&amp;システム取込用シート_WORK!C279</f>
        <v/>
      </c>
      <c r="D279" s="4" t="str">
        <f>""&amp;システム取込用シート_WORK!D279</f>
        <v/>
      </c>
      <c r="E279" s="4" t="str">
        <f>""&amp;システム取込用シート_WORK!E279</f>
        <v/>
      </c>
      <c r="F279" s="6"/>
    </row>
    <row r="280" spans="1:6">
      <c r="A280" s="4" t="str">
        <f>""&amp;システム取込用シート_WORK!A280</f>
        <v/>
      </c>
      <c r="B280" s="4" t="str">
        <f>""&amp;システム取込用シート_WORK!B280</f>
        <v/>
      </c>
      <c r="C280" s="4" t="str">
        <f>""&amp;システム取込用シート_WORK!C280</f>
        <v/>
      </c>
      <c r="D280" s="4" t="str">
        <f>""&amp;システム取込用シート_WORK!D280</f>
        <v/>
      </c>
      <c r="E280" s="4" t="str">
        <f>""&amp;システム取込用シート_WORK!E280</f>
        <v/>
      </c>
      <c r="F280" s="6"/>
    </row>
    <row r="281" spans="1:6">
      <c r="A281" s="4" t="str">
        <f>""&amp;システム取込用シート_WORK!A281</f>
        <v/>
      </c>
      <c r="B281" s="4" t="str">
        <f>""&amp;システム取込用シート_WORK!B281</f>
        <v/>
      </c>
      <c r="C281" s="4" t="str">
        <f>""&amp;システム取込用シート_WORK!C281</f>
        <v/>
      </c>
      <c r="D281" s="4" t="str">
        <f>""&amp;システム取込用シート_WORK!D281</f>
        <v/>
      </c>
      <c r="E281" s="4" t="str">
        <f>""&amp;システム取込用シート_WORK!E281</f>
        <v/>
      </c>
      <c r="F281" s="6"/>
    </row>
    <row r="282" spans="1:6">
      <c r="A282" s="4" t="str">
        <f>""&amp;システム取込用シート_WORK!A282</f>
        <v/>
      </c>
      <c r="B282" s="4" t="str">
        <f>""&amp;システム取込用シート_WORK!B282</f>
        <v/>
      </c>
      <c r="C282" s="4" t="str">
        <f>""&amp;システム取込用シート_WORK!C282</f>
        <v/>
      </c>
      <c r="D282" s="4" t="str">
        <f>""&amp;システム取込用シート_WORK!D282</f>
        <v/>
      </c>
      <c r="E282" s="4" t="str">
        <f>""&amp;システム取込用シート_WORK!E282</f>
        <v/>
      </c>
      <c r="F282" s="6"/>
    </row>
    <row r="283" spans="1:6">
      <c r="A283" s="4" t="str">
        <f>""&amp;システム取込用シート_WORK!A283</f>
        <v/>
      </c>
      <c r="B283" s="4" t="str">
        <f>""&amp;システム取込用シート_WORK!B283</f>
        <v/>
      </c>
      <c r="C283" s="4" t="str">
        <f>""&amp;システム取込用シート_WORK!C283</f>
        <v/>
      </c>
      <c r="D283" s="4" t="str">
        <f>""&amp;システム取込用シート_WORK!D283</f>
        <v/>
      </c>
      <c r="E283" s="4" t="str">
        <f>""&amp;システム取込用シート_WORK!E283</f>
        <v/>
      </c>
      <c r="F283" s="6"/>
    </row>
    <row r="284" spans="1:6">
      <c r="A284" s="4" t="str">
        <f>""&amp;システム取込用シート_WORK!A284</f>
        <v/>
      </c>
      <c r="B284" s="4" t="str">
        <f>""&amp;システム取込用シート_WORK!B284</f>
        <v/>
      </c>
      <c r="C284" s="4" t="str">
        <f>""&amp;システム取込用シート_WORK!C284</f>
        <v/>
      </c>
      <c r="D284" s="4" t="str">
        <f>""&amp;システム取込用シート_WORK!D284</f>
        <v/>
      </c>
      <c r="E284" s="4" t="str">
        <f>""&amp;システム取込用シート_WORK!E284</f>
        <v/>
      </c>
      <c r="F284" s="6"/>
    </row>
    <row r="285" spans="1:6">
      <c r="A285" s="4" t="str">
        <f>""&amp;システム取込用シート_WORK!A285</f>
        <v/>
      </c>
      <c r="B285" s="4" t="str">
        <f>""&amp;システム取込用シート_WORK!B285</f>
        <v/>
      </c>
      <c r="C285" s="4" t="str">
        <f>""&amp;システム取込用シート_WORK!C285</f>
        <v/>
      </c>
      <c r="D285" s="4" t="str">
        <f>""&amp;システム取込用シート_WORK!D285</f>
        <v/>
      </c>
      <c r="E285" s="4" t="str">
        <f>""&amp;システム取込用シート_WORK!E285</f>
        <v/>
      </c>
      <c r="F285" s="6"/>
    </row>
    <row r="286" spans="1:6">
      <c r="A286" s="4" t="str">
        <f>""&amp;システム取込用シート_WORK!A286</f>
        <v/>
      </c>
      <c r="B286" s="4" t="str">
        <f>""&amp;システム取込用シート_WORK!B286</f>
        <v/>
      </c>
      <c r="C286" s="4" t="str">
        <f>""&amp;システム取込用シート_WORK!C286</f>
        <v/>
      </c>
      <c r="D286" s="4" t="str">
        <f>""&amp;システム取込用シート_WORK!D286</f>
        <v/>
      </c>
      <c r="E286" s="4" t="str">
        <f>""&amp;システム取込用シート_WORK!E286</f>
        <v/>
      </c>
      <c r="F286" s="6"/>
    </row>
    <row r="287" spans="1:6">
      <c r="A287" s="4" t="str">
        <f>""&amp;システム取込用シート_WORK!A287</f>
        <v/>
      </c>
      <c r="B287" s="4" t="str">
        <f>""&amp;システム取込用シート_WORK!B287</f>
        <v/>
      </c>
      <c r="C287" s="4" t="str">
        <f>""&amp;システム取込用シート_WORK!C287</f>
        <v/>
      </c>
      <c r="D287" s="4" t="str">
        <f>""&amp;システム取込用シート_WORK!D287</f>
        <v/>
      </c>
      <c r="E287" s="4" t="str">
        <f>""&amp;システム取込用シート_WORK!E287</f>
        <v/>
      </c>
      <c r="F287" s="6"/>
    </row>
    <row r="288" spans="1:6">
      <c r="A288" s="4" t="str">
        <f>""&amp;システム取込用シート_WORK!A288</f>
        <v/>
      </c>
      <c r="B288" s="4" t="str">
        <f>""&amp;システム取込用シート_WORK!B288</f>
        <v/>
      </c>
      <c r="C288" s="4" t="str">
        <f>""&amp;システム取込用シート_WORK!C288</f>
        <v/>
      </c>
      <c r="D288" s="4" t="str">
        <f>""&amp;システム取込用シート_WORK!D288</f>
        <v/>
      </c>
      <c r="E288" s="4" t="str">
        <f>""&amp;システム取込用シート_WORK!E288</f>
        <v/>
      </c>
      <c r="F288" s="6"/>
    </row>
    <row r="289" spans="1:6">
      <c r="A289" s="4" t="str">
        <f>""&amp;システム取込用シート_WORK!A289</f>
        <v/>
      </c>
      <c r="B289" s="4" t="str">
        <f>""&amp;システム取込用シート_WORK!B289</f>
        <v/>
      </c>
      <c r="C289" s="4" t="str">
        <f>""&amp;システム取込用シート_WORK!C289</f>
        <v/>
      </c>
      <c r="D289" s="4" t="str">
        <f>""&amp;システム取込用シート_WORK!D289</f>
        <v/>
      </c>
      <c r="E289" s="4" t="str">
        <f>""&amp;システム取込用シート_WORK!E289</f>
        <v/>
      </c>
      <c r="F289" s="6"/>
    </row>
    <row r="290" spans="1:6">
      <c r="A290" s="4" t="str">
        <f>""&amp;システム取込用シート_WORK!A290</f>
        <v/>
      </c>
      <c r="B290" s="4" t="str">
        <f>""&amp;システム取込用シート_WORK!B290</f>
        <v/>
      </c>
      <c r="C290" s="4" t="str">
        <f>""&amp;システム取込用シート_WORK!C290</f>
        <v/>
      </c>
      <c r="D290" s="4" t="str">
        <f>""&amp;システム取込用シート_WORK!D290</f>
        <v/>
      </c>
      <c r="E290" s="4" t="str">
        <f>""&amp;システム取込用シート_WORK!E290</f>
        <v/>
      </c>
      <c r="F290" s="6"/>
    </row>
    <row r="291" spans="1:6">
      <c r="A291" s="4" t="str">
        <f>""&amp;システム取込用シート_WORK!A291</f>
        <v/>
      </c>
      <c r="B291" s="4" t="str">
        <f>""&amp;システム取込用シート_WORK!B291</f>
        <v/>
      </c>
      <c r="C291" s="4" t="str">
        <f>""&amp;システム取込用シート_WORK!C291</f>
        <v/>
      </c>
      <c r="D291" s="4" t="str">
        <f>""&amp;システム取込用シート_WORK!D291</f>
        <v/>
      </c>
      <c r="E291" s="4" t="str">
        <f>""&amp;システム取込用シート_WORK!E291</f>
        <v/>
      </c>
      <c r="F291" s="6"/>
    </row>
    <row r="292" spans="1:6">
      <c r="A292" s="4" t="str">
        <f>""&amp;システム取込用シート_WORK!A292</f>
        <v/>
      </c>
      <c r="B292" s="4" t="str">
        <f>""&amp;システム取込用シート_WORK!B292</f>
        <v/>
      </c>
      <c r="C292" s="4" t="str">
        <f>""&amp;システム取込用シート_WORK!C292</f>
        <v/>
      </c>
      <c r="D292" s="4" t="str">
        <f>""&amp;システム取込用シート_WORK!D292</f>
        <v/>
      </c>
      <c r="E292" s="4" t="str">
        <f>""&amp;システム取込用シート_WORK!E292</f>
        <v/>
      </c>
      <c r="F292" s="6"/>
    </row>
    <row r="293" spans="1:6">
      <c r="A293" s="4" t="str">
        <f>""&amp;システム取込用シート_WORK!A293</f>
        <v/>
      </c>
      <c r="B293" s="4" t="str">
        <f>""&amp;システム取込用シート_WORK!B293</f>
        <v/>
      </c>
      <c r="C293" s="4" t="str">
        <f>""&amp;システム取込用シート_WORK!C293</f>
        <v/>
      </c>
      <c r="D293" s="4" t="str">
        <f>""&amp;システム取込用シート_WORK!D293</f>
        <v/>
      </c>
      <c r="E293" s="4" t="str">
        <f>""&amp;システム取込用シート_WORK!E293</f>
        <v/>
      </c>
      <c r="F293" s="6"/>
    </row>
    <row r="294" spans="1:6">
      <c r="A294" s="4" t="str">
        <f>""&amp;システム取込用シート_WORK!A294</f>
        <v/>
      </c>
      <c r="B294" s="4" t="str">
        <f>""&amp;システム取込用シート_WORK!B294</f>
        <v/>
      </c>
      <c r="C294" s="4" t="str">
        <f>""&amp;システム取込用シート_WORK!C294</f>
        <v/>
      </c>
      <c r="D294" s="4" t="str">
        <f>""&amp;システム取込用シート_WORK!D294</f>
        <v/>
      </c>
      <c r="E294" s="4" t="str">
        <f>""&amp;システム取込用シート_WORK!E294</f>
        <v/>
      </c>
      <c r="F294" s="6"/>
    </row>
    <row r="295" spans="1:6">
      <c r="A295" s="4" t="str">
        <f>""&amp;システム取込用シート_WORK!A295</f>
        <v/>
      </c>
      <c r="B295" s="4" t="str">
        <f>""&amp;システム取込用シート_WORK!B295</f>
        <v/>
      </c>
      <c r="C295" s="4" t="str">
        <f>""&amp;システム取込用シート_WORK!C295</f>
        <v/>
      </c>
      <c r="D295" s="4" t="str">
        <f>""&amp;システム取込用シート_WORK!D295</f>
        <v/>
      </c>
      <c r="E295" s="4" t="str">
        <f>""&amp;システム取込用シート_WORK!E295</f>
        <v/>
      </c>
      <c r="F295" s="6"/>
    </row>
    <row r="296" spans="1:6">
      <c r="A296" s="4" t="str">
        <f>""&amp;システム取込用シート_WORK!A296</f>
        <v/>
      </c>
      <c r="B296" s="4" t="str">
        <f>""&amp;システム取込用シート_WORK!B296</f>
        <v/>
      </c>
      <c r="C296" s="4" t="str">
        <f>""&amp;システム取込用シート_WORK!C296</f>
        <v/>
      </c>
      <c r="D296" s="4" t="str">
        <f>""&amp;システム取込用シート_WORK!D296</f>
        <v/>
      </c>
      <c r="E296" s="4" t="str">
        <f>""&amp;システム取込用シート_WORK!E296</f>
        <v/>
      </c>
      <c r="F296" s="6"/>
    </row>
    <row r="297" spans="1:6">
      <c r="A297" s="4" t="str">
        <f>""&amp;システム取込用シート_WORK!A297</f>
        <v/>
      </c>
      <c r="B297" s="4" t="str">
        <f>""&amp;システム取込用シート_WORK!B297</f>
        <v/>
      </c>
      <c r="C297" s="4" t="str">
        <f>""&amp;システム取込用シート_WORK!C297</f>
        <v/>
      </c>
      <c r="D297" s="4" t="str">
        <f>""&amp;システム取込用シート_WORK!D297</f>
        <v/>
      </c>
      <c r="E297" s="4" t="str">
        <f>""&amp;システム取込用シート_WORK!E297</f>
        <v/>
      </c>
      <c r="F297" s="6"/>
    </row>
    <row r="298" spans="1:6">
      <c r="A298" s="4" t="str">
        <f>""&amp;システム取込用シート_WORK!A298</f>
        <v/>
      </c>
      <c r="B298" s="4" t="str">
        <f>""&amp;システム取込用シート_WORK!B298</f>
        <v/>
      </c>
      <c r="C298" s="4" t="str">
        <f>""&amp;システム取込用シート_WORK!C298</f>
        <v/>
      </c>
      <c r="D298" s="4" t="str">
        <f>""&amp;システム取込用シート_WORK!D298</f>
        <v/>
      </c>
      <c r="E298" s="4" t="str">
        <f>""&amp;システム取込用シート_WORK!E298</f>
        <v/>
      </c>
      <c r="F298" s="6"/>
    </row>
    <row r="299" spans="1:6">
      <c r="A299" s="4" t="str">
        <f>""&amp;システム取込用シート_WORK!A299</f>
        <v/>
      </c>
      <c r="B299" s="4" t="str">
        <f>""&amp;システム取込用シート_WORK!B299</f>
        <v/>
      </c>
      <c r="C299" s="4" t="str">
        <f>""&amp;システム取込用シート_WORK!C299</f>
        <v/>
      </c>
      <c r="D299" s="4" t="str">
        <f>""&amp;システム取込用シート_WORK!D299</f>
        <v/>
      </c>
      <c r="E299" s="4" t="str">
        <f>""&amp;システム取込用シート_WORK!E299</f>
        <v/>
      </c>
      <c r="F299" s="6"/>
    </row>
    <row r="300" spans="1:6">
      <c r="A300" s="4" t="str">
        <f>""&amp;システム取込用シート_WORK!A300</f>
        <v/>
      </c>
      <c r="B300" s="4" t="str">
        <f>""&amp;システム取込用シート_WORK!B300</f>
        <v/>
      </c>
      <c r="C300" s="4" t="str">
        <f>""&amp;システム取込用シート_WORK!C300</f>
        <v/>
      </c>
      <c r="D300" s="4" t="str">
        <f>""&amp;システム取込用シート_WORK!D300</f>
        <v/>
      </c>
      <c r="E300" s="4" t="str">
        <f>""&amp;システム取込用シート_WORK!E300</f>
        <v/>
      </c>
      <c r="F300" s="6"/>
    </row>
    <row r="301" spans="1:6">
      <c r="A301" s="4" t="str">
        <f>""&amp;システム取込用シート_WORK!A301</f>
        <v/>
      </c>
      <c r="B301" s="4" t="str">
        <f>""&amp;システム取込用シート_WORK!B301</f>
        <v/>
      </c>
      <c r="C301" s="4" t="str">
        <f>""&amp;システム取込用シート_WORK!C301</f>
        <v/>
      </c>
      <c r="D301" s="4" t="str">
        <f>""&amp;システム取込用シート_WORK!D301</f>
        <v/>
      </c>
      <c r="E301" s="4" t="str">
        <f>""&amp;システム取込用シート_WORK!E301</f>
        <v/>
      </c>
      <c r="F301" s="6"/>
    </row>
    <row r="302" spans="1:6">
      <c r="A302" s="4" t="str">
        <f>""&amp;システム取込用シート_WORK!A302</f>
        <v/>
      </c>
      <c r="B302" s="4" t="str">
        <f>""&amp;システム取込用シート_WORK!B302</f>
        <v/>
      </c>
      <c r="C302" s="4" t="str">
        <f>""&amp;システム取込用シート_WORK!C302</f>
        <v/>
      </c>
      <c r="D302" s="4" t="str">
        <f>""&amp;システム取込用シート_WORK!D302</f>
        <v/>
      </c>
      <c r="E302" s="4" t="str">
        <f>""&amp;システム取込用シート_WORK!E302</f>
        <v/>
      </c>
      <c r="F302" s="6"/>
    </row>
    <row r="303" spans="1:6">
      <c r="A303" s="4" t="str">
        <f>""&amp;システム取込用シート_WORK!A303</f>
        <v/>
      </c>
      <c r="B303" s="4" t="str">
        <f>""&amp;システム取込用シート_WORK!B303</f>
        <v/>
      </c>
      <c r="C303" s="4" t="str">
        <f>""&amp;システム取込用シート_WORK!C303</f>
        <v/>
      </c>
      <c r="D303" s="4" t="str">
        <f>""&amp;システム取込用シート_WORK!D303</f>
        <v/>
      </c>
      <c r="E303" s="4" t="str">
        <f>""&amp;システム取込用シート_WORK!E303</f>
        <v/>
      </c>
      <c r="F303" s="6"/>
    </row>
    <row r="304" spans="1:6">
      <c r="A304" s="4" t="str">
        <f>""&amp;システム取込用シート_WORK!A304</f>
        <v/>
      </c>
      <c r="B304" s="4" t="str">
        <f>""&amp;システム取込用シート_WORK!B304</f>
        <v/>
      </c>
      <c r="C304" s="4" t="str">
        <f>""&amp;システム取込用シート_WORK!C304</f>
        <v/>
      </c>
      <c r="D304" s="4" t="str">
        <f>""&amp;システム取込用シート_WORK!D304</f>
        <v/>
      </c>
      <c r="E304" s="4" t="str">
        <f>""&amp;システム取込用シート_WORK!E304</f>
        <v/>
      </c>
      <c r="F304" s="6"/>
    </row>
    <row r="305" spans="1:6">
      <c r="A305" s="4" t="str">
        <f>""&amp;システム取込用シート_WORK!A305</f>
        <v/>
      </c>
      <c r="B305" s="4" t="str">
        <f>""&amp;システム取込用シート_WORK!B305</f>
        <v/>
      </c>
      <c r="C305" s="4" t="str">
        <f>""&amp;システム取込用シート_WORK!C305</f>
        <v/>
      </c>
      <c r="D305" s="4" t="str">
        <f>""&amp;システム取込用シート_WORK!D305</f>
        <v/>
      </c>
      <c r="E305" s="4" t="str">
        <f>""&amp;システム取込用シート_WORK!E305</f>
        <v/>
      </c>
      <c r="F305" s="6"/>
    </row>
    <row r="306" spans="1:6">
      <c r="A306" s="4" t="str">
        <f>""&amp;システム取込用シート_WORK!A306</f>
        <v/>
      </c>
      <c r="B306" s="4" t="str">
        <f>""&amp;システム取込用シート_WORK!B306</f>
        <v/>
      </c>
      <c r="C306" s="4" t="str">
        <f>""&amp;システム取込用シート_WORK!C306</f>
        <v/>
      </c>
      <c r="D306" s="4" t="str">
        <f>""&amp;システム取込用シート_WORK!D306</f>
        <v/>
      </c>
      <c r="E306" s="4" t="str">
        <f>""&amp;システム取込用シート_WORK!E306</f>
        <v/>
      </c>
      <c r="F306" s="6"/>
    </row>
    <row r="307" spans="1:6">
      <c r="A307" s="4" t="str">
        <f>""&amp;システム取込用シート_WORK!A307</f>
        <v/>
      </c>
      <c r="B307" s="4" t="str">
        <f>""&amp;システム取込用シート_WORK!B307</f>
        <v/>
      </c>
      <c r="C307" s="4" t="str">
        <f>""&amp;システム取込用シート_WORK!C307</f>
        <v/>
      </c>
      <c r="D307" s="4" t="str">
        <f>""&amp;システム取込用シート_WORK!D307</f>
        <v/>
      </c>
      <c r="E307" s="4" t="str">
        <f>""&amp;システム取込用シート_WORK!E307</f>
        <v/>
      </c>
      <c r="F307" s="6"/>
    </row>
    <row r="308" spans="1:6">
      <c r="A308" s="4" t="str">
        <f>""&amp;システム取込用シート_WORK!A308</f>
        <v/>
      </c>
      <c r="B308" s="4" t="str">
        <f>""&amp;システム取込用シート_WORK!B308</f>
        <v/>
      </c>
      <c r="C308" s="4" t="str">
        <f>""&amp;システム取込用シート_WORK!C308</f>
        <v/>
      </c>
      <c r="D308" s="4" t="str">
        <f>""&amp;システム取込用シート_WORK!D308</f>
        <v/>
      </c>
      <c r="E308" s="4" t="str">
        <f>""&amp;システム取込用シート_WORK!E308</f>
        <v/>
      </c>
      <c r="F308" s="6"/>
    </row>
    <row r="309" spans="1:6">
      <c r="A309" s="4" t="str">
        <f>""&amp;システム取込用シート_WORK!A309</f>
        <v/>
      </c>
      <c r="B309" s="4" t="str">
        <f>""&amp;システム取込用シート_WORK!B309</f>
        <v/>
      </c>
      <c r="C309" s="4" t="str">
        <f>""&amp;システム取込用シート_WORK!C309</f>
        <v/>
      </c>
      <c r="D309" s="4" t="str">
        <f>""&amp;システム取込用シート_WORK!D309</f>
        <v/>
      </c>
      <c r="E309" s="4" t="str">
        <f>""&amp;システム取込用シート_WORK!E309</f>
        <v/>
      </c>
      <c r="F309" s="6"/>
    </row>
    <row r="310" spans="1:6">
      <c r="A310" s="4" t="str">
        <f>""&amp;システム取込用シート_WORK!A310</f>
        <v/>
      </c>
      <c r="B310" s="4" t="str">
        <f>""&amp;システム取込用シート_WORK!B310</f>
        <v/>
      </c>
      <c r="C310" s="4" t="str">
        <f>""&amp;システム取込用シート_WORK!C310</f>
        <v/>
      </c>
      <c r="D310" s="4" t="str">
        <f>""&amp;システム取込用シート_WORK!D310</f>
        <v/>
      </c>
      <c r="E310" s="4" t="str">
        <f>""&amp;システム取込用シート_WORK!E310</f>
        <v/>
      </c>
      <c r="F310" s="6"/>
    </row>
    <row r="311" spans="1:6">
      <c r="A311" s="4" t="str">
        <f>""&amp;システム取込用シート_WORK!A311</f>
        <v/>
      </c>
      <c r="B311" s="4" t="str">
        <f>""&amp;システム取込用シート_WORK!B311</f>
        <v/>
      </c>
      <c r="C311" s="4" t="str">
        <f>""&amp;システム取込用シート_WORK!C311</f>
        <v/>
      </c>
      <c r="D311" s="4" t="str">
        <f>""&amp;システム取込用シート_WORK!D311</f>
        <v/>
      </c>
      <c r="E311" s="4" t="str">
        <f>""&amp;システム取込用シート_WORK!E311</f>
        <v/>
      </c>
      <c r="F311" s="6"/>
    </row>
    <row r="312" spans="1:6">
      <c r="A312" s="4" t="str">
        <f>""&amp;システム取込用シート_WORK!A312</f>
        <v/>
      </c>
      <c r="B312" s="4" t="str">
        <f>""&amp;システム取込用シート_WORK!B312</f>
        <v/>
      </c>
      <c r="C312" s="4" t="str">
        <f>""&amp;システム取込用シート_WORK!C312</f>
        <v/>
      </c>
      <c r="D312" s="4" t="str">
        <f>""&amp;システム取込用シート_WORK!D312</f>
        <v/>
      </c>
      <c r="E312" s="4" t="str">
        <f>""&amp;システム取込用シート_WORK!E312</f>
        <v/>
      </c>
      <c r="F312" s="6"/>
    </row>
    <row r="313" spans="1:6">
      <c r="A313" s="4" t="str">
        <f>""&amp;システム取込用シート_WORK!A313</f>
        <v/>
      </c>
      <c r="B313" s="4" t="str">
        <f>""&amp;システム取込用シート_WORK!B313</f>
        <v/>
      </c>
      <c r="C313" s="4" t="str">
        <f>""&amp;システム取込用シート_WORK!C313</f>
        <v/>
      </c>
      <c r="D313" s="4" t="str">
        <f>""&amp;システム取込用シート_WORK!D313</f>
        <v/>
      </c>
      <c r="E313" s="4" t="str">
        <f>""&amp;システム取込用シート_WORK!E313</f>
        <v/>
      </c>
      <c r="F313" s="6"/>
    </row>
    <row r="314" spans="1:6">
      <c r="A314" s="4" t="str">
        <f>""&amp;システム取込用シート_WORK!A314</f>
        <v/>
      </c>
      <c r="B314" s="4" t="str">
        <f>""&amp;システム取込用シート_WORK!B314</f>
        <v/>
      </c>
      <c r="C314" s="4" t="str">
        <f>""&amp;システム取込用シート_WORK!C314</f>
        <v/>
      </c>
      <c r="D314" s="4" t="str">
        <f>""&amp;システム取込用シート_WORK!D314</f>
        <v/>
      </c>
      <c r="E314" s="4" t="str">
        <f>""&amp;システム取込用シート_WORK!E314</f>
        <v/>
      </c>
      <c r="F314" s="6"/>
    </row>
    <row r="315" spans="1:6">
      <c r="A315" s="4" t="str">
        <f>""&amp;システム取込用シート_WORK!A315</f>
        <v/>
      </c>
      <c r="B315" s="4" t="str">
        <f>""&amp;システム取込用シート_WORK!B315</f>
        <v/>
      </c>
      <c r="C315" s="4" t="str">
        <f>""&amp;システム取込用シート_WORK!C315</f>
        <v/>
      </c>
      <c r="D315" s="4" t="str">
        <f>""&amp;システム取込用シート_WORK!D315</f>
        <v/>
      </c>
      <c r="E315" s="4" t="str">
        <f>""&amp;システム取込用シート_WORK!E315</f>
        <v/>
      </c>
      <c r="F315" s="6"/>
    </row>
    <row r="316" spans="1:6">
      <c r="A316" s="4" t="str">
        <f>""&amp;システム取込用シート_WORK!A316</f>
        <v/>
      </c>
      <c r="B316" s="4" t="str">
        <f>""&amp;システム取込用シート_WORK!B316</f>
        <v/>
      </c>
      <c r="C316" s="4" t="str">
        <f>""&amp;システム取込用シート_WORK!C316</f>
        <v/>
      </c>
      <c r="D316" s="4" t="str">
        <f>""&amp;システム取込用シート_WORK!D316</f>
        <v/>
      </c>
      <c r="E316" s="4" t="str">
        <f>""&amp;システム取込用シート_WORK!E316</f>
        <v/>
      </c>
      <c r="F316" s="6"/>
    </row>
    <row r="317" spans="1:6">
      <c r="A317" s="4" t="str">
        <f>""&amp;システム取込用シート_WORK!A317</f>
        <v/>
      </c>
      <c r="B317" s="4" t="str">
        <f>""&amp;システム取込用シート_WORK!B317</f>
        <v/>
      </c>
      <c r="C317" s="4" t="str">
        <f>""&amp;システム取込用シート_WORK!C317</f>
        <v/>
      </c>
      <c r="D317" s="4" t="str">
        <f>""&amp;システム取込用シート_WORK!D317</f>
        <v/>
      </c>
      <c r="E317" s="4" t="str">
        <f>""&amp;システム取込用シート_WORK!E317</f>
        <v/>
      </c>
      <c r="F317" s="6"/>
    </row>
    <row r="318" spans="1:6">
      <c r="A318" s="4" t="str">
        <f>""&amp;システム取込用シート_WORK!A318</f>
        <v/>
      </c>
      <c r="B318" s="4" t="str">
        <f>""&amp;システム取込用シート_WORK!B318</f>
        <v/>
      </c>
      <c r="C318" s="4" t="str">
        <f>""&amp;システム取込用シート_WORK!C318</f>
        <v/>
      </c>
      <c r="D318" s="4" t="str">
        <f>""&amp;システム取込用シート_WORK!D318</f>
        <v/>
      </c>
      <c r="E318" s="4" t="str">
        <f>""&amp;システム取込用シート_WORK!E318</f>
        <v/>
      </c>
      <c r="F318" s="6"/>
    </row>
    <row r="319" spans="1:6">
      <c r="A319" s="4" t="str">
        <f>""&amp;システム取込用シート_WORK!A319</f>
        <v/>
      </c>
      <c r="B319" s="4" t="str">
        <f>""&amp;システム取込用シート_WORK!B319</f>
        <v/>
      </c>
      <c r="C319" s="4" t="str">
        <f>""&amp;システム取込用シート_WORK!C319</f>
        <v/>
      </c>
      <c r="D319" s="4" t="str">
        <f>""&amp;システム取込用シート_WORK!D319</f>
        <v/>
      </c>
      <c r="E319" s="4" t="str">
        <f>""&amp;システム取込用シート_WORK!E319</f>
        <v/>
      </c>
      <c r="F319" s="6"/>
    </row>
    <row r="320" spans="1:6">
      <c r="A320" s="4" t="str">
        <f>""&amp;システム取込用シート_WORK!A320</f>
        <v/>
      </c>
      <c r="B320" s="4" t="str">
        <f>""&amp;システム取込用シート_WORK!B320</f>
        <v/>
      </c>
      <c r="C320" s="4" t="str">
        <f>""&amp;システム取込用シート_WORK!C320</f>
        <v/>
      </c>
      <c r="D320" s="4" t="str">
        <f>""&amp;システム取込用シート_WORK!D320</f>
        <v/>
      </c>
      <c r="E320" s="4" t="str">
        <f>""&amp;システム取込用シート_WORK!E320</f>
        <v/>
      </c>
      <c r="F320" s="6"/>
    </row>
    <row r="321" spans="1:6">
      <c r="A321" s="4" t="str">
        <f>""&amp;システム取込用シート_WORK!A321</f>
        <v/>
      </c>
      <c r="B321" s="4" t="str">
        <f>""&amp;システム取込用シート_WORK!B321</f>
        <v/>
      </c>
      <c r="C321" s="4" t="str">
        <f>""&amp;システム取込用シート_WORK!C321</f>
        <v/>
      </c>
      <c r="D321" s="4" t="str">
        <f>""&amp;システム取込用シート_WORK!D321</f>
        <v/>
      </c>
      <c r="E321" s="4" t="str">
        <f>""&amp;システム取込用シート_WORK!E321</f>
        <v/>
      </c>
      <c r="F321" s="6"/>
    </row>
    <row r="322" spans="1:6">
      <c r="A322" s="4" t="str">
        <f>""&amp;システム取込用シート_WORK!A322</f>
        <v/>
      </c>
      <c r="B322" s="4" t="str">
        <f>""&amp;システム取込用シート_WORK!B322</f>
        <v/>
      </c>
      <c r="C322" s="4" t="str">
        <f>""&amp;システム取込用シート_WORK!C322</f>
        <v/>
      </c>
      <c r="D322" s="4" t="str">
        <f>""&amp;システム取込用シート_WORK!D322</f>
        <v/>
      </c>
      <c r="E322" s="4" t="str">
        <f>""&amp;システム取込用シート_WORK!E322</f>
        <v/>
      </c>
      <c r="F322" s="6"/>
    </row>
    <row r="323" spans="1:6">
      <c r="A323" s="4" t="str">
        <f>""&amp;システム取込用シート_WORK!A323</f>
        <v/>
      </c>
      <c r="B323" s="4" t="str">
        <f>""&amp;システム取込用シート_WORK!B323</f>
        <v/>
      </c>
      <c r="C323" s="4" t="str">
        <f>""&amp;システム取込用シート_WORK!C323</f>
        <v/>
      </c>
      <c r="D323" s="4" t="str">
        <f>""&amp;システム取込用シート_WORK!D323</f>
        <v/>
      </c>
      <c r="E323" s="4" t="str">
        <f>""&amp;システム取込用シート_WORK!E323</f>
        <v/>
      </c>
      <c r="F323" s="6"/>
    </row>
    <row r="324" spans="1:6">
      <c r="A324" s="4" t="str">
        <f>""&amp;システム取込用シート_WORK!A324</f>
        <v/>
      </c>
      <c r="B324" s="4" t="str">
        <f>""&amp;システム取込用シート_WORK!B324</f>
        <v/>
      </c>
      <c r="C324" s="4" t="str">
        <f>""&amp;システム取込用シート_WORK!C324</f>
        <v/>
      </c>
      <c r="D324" s="4" t="str">
        <f>""&amp;システム取込用シート_WORK!D324</f>
        <v/>
      </c>
      <c r="E324" s="4" t="str">
        <f>""&amp;システム取込用シート_WORK!E324</f>
        <v/>
      </c>
      <c r="F324" s="6"/>
    </row>
    <row r="325" spans="1:6">
      <c r="A325" s="4" t="str">
        <f>""&amp;システム取込用シート_WORK!A325</f>
        <v/>
      </c>
      <c r="B325" s="4" t="str">
        <f>""&amp;システム取込用シート_WORK!B325</f>
        <v/>
      </c>
      <c r="C325" s="4" t="str">
        <f>""&amp;システム取込用シート_WORK!C325</f>
        <v/>
      </c>
      <c r="D325" s="4" t="str">
        <f>""&amp;システム取込用シート_WORK!D325</f>
        <v/>
      </c>
      <c r="E325" s="4" t="str">
        <f>""&amp;システム取込用シート_WORK!E325</f>
        <v/>
      </c>
      <c r="F325" s="6"/>
    </row>
    <row r="326" spans="1:6">
      <c r="A326" s="4" t="str">
        <f>""&amp;システム取込用シート_WORK!A326</f>
        <v/>
      </c>
      <c r="B326" s="4" t="str">
        <f>""&amp;システム取込用シート_WORK!B326</f>
        <v/>
      </c>
      <c r="C326" s="4" t="str">
        <f>""&amp;システム取込用シート_WORK!C326</f>
        <v/>
      </c>
      <c r="D326" s="4" t="str">
        <f>""&amp;システム取込用シート_WORK!D326</f>
        <v/>
      </c>
      <c r="E326" s="4" t="str">
        <f>""&amp;システム取込用シート_WORK!E326</f>
        <v/>
      </c>
      <c r="F326" s="6"/>
    </row>
    <row r="327" spans="1:6">
      <c r="A327" s="4" t="str">
        <f>""&amp;システム取込用シート_WORK!A327</f>
        <v/>
      </c>
      <c r="B327" s="4" t="str">
        <f>""&amp;システム取込用シート_WORK!B327</f>
        <v/>
      </c>
      <c r="C327" s="4" t="str">
        <f>""&amp;システム取込用シート_WORK!C327</f>
        <v/>
      </c>
      <c r="D327" s="4" t="str">
        <f>""&amp;システム取込用シート_WORK!D327</f>
        <v/>
      </c>
      <c r="E327" s="4" t="str">
        <f>""&amp;システム取込用シート_WORK!E327</f>
        <v/>
      </c>
      <c r="F327" s="6"/>
    </row>
    <row r="328" spans="1:6">
      <c r="A328" s="4" t="str">
        <f>""&amp;システム取込用シート_WORK!A328</f>
        <v/>
      </c>
      <c r="B328" s="4" t="str">
        <f>""&amp;システム取込用シート_WORK!B328</f>
        <v/>
      </c>
      <c r="C328" s="4" t="str">
        <f>""&amp;システム取込用シート_WORK!C328</f>
        <v/>
      </c>
      <c r="D328" s="4" t="str">
        <f>""&amp;システム取込用シート_WORK!D328</f>
        <v/>
      </c>
      <c r="E328" s="4" t="str">
        <f>""&amp;システム取込用シート_WORK!E328</f>
        <v/>
      </c>
      <c r="F328" s="6"/>
    </row>
    <row r="329" spans="1:6">
      <c r="A329" s="4" t="str">
        <f>""&amp;システム取込用シート_WORK!A329</f>
        <v/>
      </c>
      <c r="B329" s="4" t="str">
        <f>""&amp;システム取込用シート_WORK!B329</f>
        <v/>
      </c>
      <c r="C329" s="4" t="str">
        <f>""&amp;システム取込用シート_WORK!C329</f>
        <v/>
      </c>
      <c r="D329" s="4" t="str">
        <f>""&amp;システム取込用シート_WORK!D329</f>
        <v/>
      </c>
      <c r="E329" s="4" t="str">
        <f>""&amp;システム取込用シート_WORK!E329</f>
        <v/>
      </c>
      <c r="F329" s="6"/>
    </row>
    <row r="330" spans="1:6">
      <c r="A330" s="4" t="str">
        <f>""&amp;システム取込用シート_WORK!A330</f>
        <v/>
      </c>
      <c r="B330" s="4" t="str">
        <f>""&amp;システム取込用シート_WORK!B330</f>
        <v/>
      </c>
      <c r="C330" s="4" t="str">
        <f>""&amp;システム取込用シート_WORK!C330</f>
        <v/>
      </c>
      <c r="D330" s="4" t="str">
        <f>""&amp;システム取込用シート_WORK!D330</f>
        <v/>
      </c>
      <c r="E330" s="4" t="str">
        <f>""&amp;システム取込用シート_WORK!E330</f>
        <v/>
      </c>
      <c r="F330" s="6"/>
    </row>
    <row r="331" spans="1:6">
      <c r="A331" s="4" t="str">
        <f>""&amp;システム取込用シート_WORK!A331</f>
        <v/>
      </c>
      <c r="B331" s="4" t="str">
        <f>""&amp;システム取込用シート_WORK!B331</f>
        <v/>
      </c>
      <c r="C331" s="4" t="str">
        <f>""&amp;システム取込用シート_WORK!C331</f>
        <v/>
      </c>
      <c r="D331" s="4" t="str">
        <f>""&amp;システム取込用シート_WORK!D331</f>
        <v/>
      </c>
      <c r="E331" s="4" t="str">
        <f>""&amp;システム取込用シート_WORK!E331</f>
        <v/>
      </c>
      <c r="F331" s="6"/>
    </row>
    <row r="332" spans="1:6">
      <c r="A332" s="4" t="str">
        <f>""&amp;システム取込用シート_WORK!A332</f>
        <v/>
      </c>
      <c r="B332" s="4" t="str">
        <f>""&amp;システム取込用シート_WORK!B332</f>
        <v/>
      </c>
      <c r="C332" s="4" t="str">
        <f>""&amp;システム取込用シート_WORK!C332</f>
        <v/>
      </c>
      <c r="D332" s="4" t="str">
        <f>""&amp;システム取込用シート_WORK!D332</f>
        <v/>
      </c>
      <c r="E332" s="4" t="str">
        <f>""&amp;システム取込用シート_WORK!E332</f>
        <v/>
      </c>
      <c r="F332" s="6"/>
    </row>
    <row r="333" spans="1:6">
      <c r="A333" s="4" t="str">
        <f>""&amp;システム取込用シート_WORK!A333</f>
        <v/>
      </c>
      <c r="B333" s="4" t="str">
        <f>""&amp;システム取込用シート_WORK!B333</f>
        <v/>
      </c>
      <c r="C333" s="4" t="str">
        <f>""&amp;システム取込用シート_WORK!C333</f>
        <v/>
      </c>
      <c r="D333" s="4" t="str">
        <f>""&amp;システム取込用シート_WORK!D333</f>
        <v/>
      </c>
      <c r="E333" s="4" t="str">
        <f>""&amp;システム取込用シート_WORK!E333</f>
        <v/>
      </c>
      <c r="F333" s="6"/>
    </row>
    <row r="334" spans="1:6">
      <c r="A334" s="4" t="str">
        <f>""&amp;システム取込用シート_WORK!A334</f>
        <v/>
      </c>
      <c r="B334" s="4" t="str">
        <f>""&amp;システム取込用シート_WORK!B334</f>
        <v/>
      </c>
      <c r="C334" s="4" t="str">
        <f>""&amp;システム取込用シート_WORK!C334</f>
        <v/>
      </c>
      <c r="D334" s="4" t="str">
        <f>""&amp;システム取込用シート_WORK!D334</f>
        <v/>
      </c>
      <c r="E334" s="4" t="str">
        <f>""&amp;システム取込用シート_WORK!E334</f>
        <v/>
      </c>
      <c r="F334" s="6"/>
    </row>
    <row r="335" spans="1:6">
      <c r="A335" s="4" t="str">
        <f>""&amp;システム取込用シート_WORK!A335</f>
        <v/>
      </c>
      <c r="B335" s="4" t="str">
        <f>""&amp;システム取込用シート_WORK!B335</f>
        <v/>
      </c>
      <c r="C335" s="4" t="str">
        <f>""&amp;システム取込用シート_WORK!C335</f>
        <v/>
      </c>
      <c r="D335" s="4" t="str">
        <f>""&amp;システム取込用シート_WORK!D335</f>
        <v/>
      </c>
      <c r="E335" s="4" t="str">
        <f>""&amp;システム取込用シート_WORK!E335</f>
        <v/>
      </c>
      <c r="F335" s="6"/>
    </row>
    <row r="336" spans="1:6">
      <c r="A336" s="4" t="str">
        <f>""&amp;システム取込用シート_WORK!A336</f>
        <v/>
      </c>
      <c r="B336" s="4" t="str">
        <f>""&amp;システム取込用シート_WORK!B336</f>
        <v/>
      </c>
      <c r="C336" s="4" t="str">
        <f>""&amp;システム取込用シート_WORK!C336</f>
        <v/>
      </c>
      <c r="D336" s="4" t="str">
        <f>""&amp;システム取込用シート_WORK!D336</f>
        <v/>
      </c>
      <c r="E336" s="4" t="str">
        <f>""&amp;システム取込用シート_WORK!E336</f>
        <v/>
      </c>
      <c r="F336" s="6"/>
    </row>
    <row r="337" spans="1:6">
      <c r="A337" s="4" t="str">
        <f>""&amp;システム取込用シート_WORK!A337</f>
        <v/>
      </c>
      <c r="B337" s="4" t="str">
        <f>""&amp;システム取込用シート_WORK!B337</f>
        <v/>
      </c>
      <c r="C337" s="4" t="str">
        <f>""&amp;システム取込用シート_WORK!C337</f>
        <v/>
      </c>
      <c r="D337" s="4" t="str">
        <f>""&amp;システム取込用シート_WORK!D337</f>
        <v/>
      </c>
      <c r="E337" s="4" t="str">
        <f>""&amp;システム取込用シート_WORK!E337</f>
        <v/>
      </c>
      <c r="F337" s="6"/>
    </row>
    <row r="338" spans="1:6">
      <c r="A338" s="4" t="str">
        <f>""&amp;システム取込用シート_WORK!A338</f>
        <v/>
      </c>
      <c r="B338" s="4" t="str">
        <f>""&amp;システム取込用シート_WORK!B338</f>
        <v/>
      </c>
      <c r="C338" s="4" t="str">
        <f>""&amp;システム取込用シート_WORK!C338</f>
        <v/>
      </c>
      <c r="D338" s="4" t="str">
        <f>""&amp;システム取込用シート_WORK!D338</f>
        <v/>
      </c>
      <c r="E338" s="4" t="str">
        <f>""&amp;システム取込用シート_WORK!E338</f>
        <v/>
      </c>
      <c r="F338" s="6"/>
    </row>
    <row r="339" spans="1:6">
      <c r="A339" s="4" t="str">
        <f>""&amp;システム取込用シート_WORK!A339</f>
        <v/>
      </c>
      <c r="B339" s="4" t="str">
        <f>""&amp;システム取込用シート_WORK!B339</f>
        <v/>
      </c>
      <c r="C339" s="4" t="str">
        <f>""&amp;システム取込用シート_WORK!C339</f>
        <v/>
      </c>
      <c r="D339" s="4" t="str">
        <f>""&amp;システム取込用シート_WORK!D339</f>
        <v/>
      </c>
      <c r="E339" s="4" t="str">
        <f>""&amp;システム取込用シート_WORK!E339</f>
        <v/>
      </c>
      <c r="F339" s="6"/>
    </row>
    <row r="340" spans="1:6">
      <c r="A340" s="4" t="str">
        <f>""&amp;システム取込用シート_WORK!A340</f>
        <v/>
      </c>
      <c r="B340" s="4" t="str">
        <f>""&amp;システム取込用シート_WORK!B340</f>
        <v/>
      </c>
      <c r="C340" s="4" t="str">
        <f>""&amp;システム取込用シート_WORK!C340</f>
        <v/>
      </c>
      <c r="D340" s="4" t="str">
        <f>""&amp;システム取込用シート_WORK!D340</f>
        <v/>
      </c>
      <c r="E340" s="4" t="str">
        <f>""&amp;システム取込用シート_WORK!E340</f>
        <v/>
      </c>
      <c r="F340" s="6"/>
    </row>
    <row r="341" spans="1:6">
      <c r="A341" s="4" t="str">
        <f>""&amp;システム取込用シート_WORK!A341</f>
        <v/>
      </c>
      <c r="B341" s="4" t="str">
        <f>""&amp;システム取込用シート_WORK!B341</f>
        <v/>
      </c>
      <c r="C341" s="4" t="str">
        <f>""&amp;システム取込用シート_WORK!C341</f>
        <v/>
      </c>
      <c r="D341" s="4" t="str">
        <f>""&amp;システム取込用シート_WORK!D341</f>
        <v/>
      </c>
      <c r="E341" s="4" t="str">
        <f>""&amp;システム取込用シート_WORK!E341</f>
        <v/>
      </c>
      <c r="F341" s="6"/>
    </row>
    <row r="342" spans="1:6">
      <c r="A342" s="4" t="str">
        <f>""&amp;システム取込用シート_WORK!A342</f>
        <v/>
      </c>
      <c r="B342" s="4" t="str">
        <f>""&amp;システム取込用シート_WORK!B342</f>
        <v/>
      </c>
      <c r="C342" s="4" t="str">
        <f>""&amp;システム取込用シート_WORK!C342</f>
        <v/>
      </c>
      <c r="D342" s="4" t="str">
        <f>""&amp;システム取込用シート_WORK!D342</f>
        <v/>
      </c>
      <c r="E342" s="4" t="str">
        <f>""&amp;システム取込用シート_WORK!E342</f>
        <v/>
      </c>
      <c r="F342" s="6"/>
    </row>
    <row r="343" spans="1:6">
      <c r="A343" s="4" t="str">
        <f>""&amp;システム取込用シート_WORK!A343</f>
        <v/>
      </c>
      <c r="B343" s="4" t="str">
        <f>""&amp;システム取込用シート_WORK!B343</f>
        <v/>
      </c>
      <c r="C343" s="4" t="str">
        <f>""&amp;システム取込用シート_WORK!C343</f>
        <v/>
      </c>
      <c r="D343" s="4" t="str">
        <f>""&amp;システム取込用シート_WORK!D343</f>
        <v/>
      </c>
      <c r="E343" s="4" t="str">
        <f>""&amp;システム取込用シート_WORK!E343</f>
        <v/>
      </c>
      <c r="F343" s="6"/>
    </row>
    <row r="344" spans="1:6">
      <c r="A344" s="4" t="str">
        <f>""&amp;システム取込用シート_WORK!A344</f>
        <v/>
      </c>
      <c r="B344" s="4" t="str">
        <f>""&amp;システム取込用シート_WORK!B344</f>
        <v/>
      </c>
      <c r="C344" s="4" t="str">
        <f>""&amp;システム取込用シート_WORK!C344</f>
        <v/>
      </c>
      <c r="D344" s="4" t="str">
        <f>""&amp;システム取込用シート_WORK!D344</f>
        <v/>
      </c>
      <c r="E344" s="4" t="str">
        <f>""&amp;システム取込用シート_WORK!E344</f>
        <v/>
      </c>
      <c r="F344" s="6"/>
    </row>
    <row r="345" spans="1:6">
      <c r="A345" s="4" t="str">
        <f>""&amp;システム取込用シート_WORK!A345</f>
        <v/>
      </c>
      <c r="B345" s="4" t="str">
        <f>""&amp;システム取込用シート_WORK!B345</f>
        <v/>
      </c>
      <c r="C345" s="4" t="str">
        <f>""&amp;システム取込用シート_WORK!C345</f>
        <v/>
      </c>
      <c r="D345" s="4" t="str">
        <f>""&amp;システム取込用シート_WORK!D345</f>
        <v/>
      </c>
      <c r="E345" s="4" t="str">
        <f>""&amp;システム取込用シート_WORK!E345</f>
        <v/>
      </c>
      <c r="F345" s="6"/>
    </row>
    <row r="346" spans="1:6">
      <c r="A346" s="4" t="str">
        <f>""&amp;システム取込用シート_WORK!A346</f>
        <v/>
      </c>
      <c r="B346" s="4" t="str">
        <f>""&amp;システム取込用シート_WORK!B346</f>
        <v/>
      </c>
      <c r="C346" s="4" t="str">
        <f>""&amp;システム取込用シート_WORK!C346</f>
        <v/>
      </c>
      <c r="D346" s="4" t="str">
        <f>""&amp;システム取込用シート_WORK!D346</f>
        <v/>
      </c>
      <c r="E346" s="4" t="str">
        <f>""&amp;システム取込用シート_WORK!E346</f>
        <v/>
      </c>
      <c r="F346" s="6"/>
    </row>
    <row r="347" spans="1:6">
      <c r="A347" s="4" t="str">
        <f>""&amp;システム取込用シート_WORK!A347</f>
        <v/>
      </c>
      <c r="B347" s="4" t="str">
        <f>""&amp;システム取込用シート_WORK!B347</f>
        <v/>
      </c>
      <c r="C347" s="4" t="str">
        <f>""&amp;システム取込用シート_WORK!C347</f>
        <v/>
      </c>
      <c r="D347" s="4" t="str">
        <f>""&amp;システム取込用シート_WORK!D347</f>
        <v/>
      </c>
      <c r="E347" s="4" t="str">
        <f>""&amp;システム取込用シート_WORK!E347</f>
        <v/>
      </c>
      <c r="F347" s="6"/>
    </row>
    <row r="348" spans="1:6">
      <c r="A348" s="4" t="str">
        <f>""&amp;システム取込用シート_WORK!A348</f>
        <v/>
      </c>
      <c r="B348" s="4" t="str">
        <f>""&amp;システム取込用シート_WORK!B348</f>
        <v/>
      </c>
      <c r="C348" s="4" t="str">
        <f>""&amp;システム取込用シート_WORK!C348</f>
        <v/>
      </c>
      <c r="D348" s="4" t="str">
        <f>""&amp;システム取込用シート_WORK!D348</f>
        <v/>
      </c>
      <c r="E348" s="4" t="str">
        <f>""&amp;システム取込用シート_WORK!E348</f>
        <v/>
      </c>
      <c r="F348" s="6"/>
    </row>
    <row r="349" spans="1:6">
      <c r="A349" s="4" t="str">
        <f>""&amp;システム取込用シート_WORK!A349</f>
        <v/>
      </c>
      <c r="B349" s="4" t="str">
        <f>""&amp;システム取込用シート_WORK!B349</f>
        <v/>
      </c>
      <c r="C349" s="4" t="str">
        <f>""&amp;システム取込用シート_WORK!C349</f>
        <v/>
      </c>
      <c r="D349" s="4" t="str">
        <f>""&amp;システム取込用シート_WORK!D349</f>
        <v/>
      </c>
      <c r="E349" s="4" t="str">
        <f>""&amp;システム取込用シート_WORK!E349</f>
        <v/>
      </c>
      <c r="F349" s="6"/>
    </row>
    <row r="350" spans="1:6">
      <c r="A350" s="4" t="str">
        <f>""&amp;システム取込用シート_WORK!A350</f>
        <v/>
      </c>
      <c r="B350" s="4" t="str">
        <f>""&amp;システム取込用シート_WORK!B350</f>
        <v/>
      </c>
      <c r="C350" s="4" t="str">
        <f>""&amp;システム取込用シート_WORK!C350</f>
        <v/>
      </c>
      <c r="D350" s="4" t="str">
        <f>""&amp;システム取込用シート_WORK!D350</f>
        <v/>
      </c>
      <c r="E350" s="4" t="str">
        <f>""&amp;システム取込用シート_WORK!E350</f>
        <v/>
      </c>
      <c r="F350" s="6"/>
    </row>
    <row r="351" spans="1:6">
      <c r="A351" s="4" t="str">
        <f>""&amp;システム取込用シート_WORK!A351</f>
        <v/>
      </c>
      <c r="B351" s="4" t="str">
        <f>""&amp;システム取込用シート_WORK!B351</f>
        <v/>
      </c>
      <c r="C351" s="4" t="str">
        <f>""&amp;システム取込用シート_WORK!C351</f>
        <v/>
      </c>
      <c r="D351" s="4" t="str">
        <f>""&amp;システム取込用シート_WORK!D351</f>
        <v/>
      </c>
      <c r="E351" s="4" t="str">
        <f>""&amp;システム取込用シート_WORK!E351</f>
        <v/>
      </c>
      <c r="F351" s="6"/>
    </row>
    <row r="352" spans="1:6">
      <c r="A352" s="4" t="str">
        <f>""&amp;システム取込用シート_WORK!A352</f>
        <v/>
      </c>
      <c r="B352" s="4" t="str">
        <f>""&amp;システム取込用シート_WORK!B352</f>
        <v/>
      </c>
      <c r="C352" s="4" t="str">
        <f>""&amp;システム取込用シート_WORK!C352</f>
        <v/>
      </c>
      <c r="D352" s="4" t="str">
        <f>""&amp;システム取込用シート_WORK!D352</f>
        <v/>
      </c>
      <c r="E352" s="4" t="str">
        <f>""&amp;システム取込用シート_WORK!E352</f>
        <v/>
      </c>
      <c r="F352" s="6"/>
    </row>
    <row r="353" spans="1:6">
      <c r="A353" s="4" t="str">
        <f>""&amp;システム取込用シート_WORK!A353</f>
        <v/>
      </c>
      <c r="B353" s="4" t="str">
        <f>""&amp;システム取込用シート_WORK!B353</f>
        <v/>
      </c>
      <c r="C353" s="4" t="str">
        <f>""&amp;システム取込用シート_WORK!C353</f>
        <v/>
      </c>
      <c r="D353" s="4" t="str">
        <f>""&amp;システム取込用シート_WORK!D353</f>
        <v/>
      </c>
      <c r="E353" s="4" t="str">
        <f>""&amp;システム取込用シート_WORK!E353</f>
        <v/>
      </c>
      <c r="F353" s="6"/>
    </row>
    <row r="354" spans="1:6">
      <c r="A354" s="4" t="str">
        <f>""&amp;システム取込用シート_WORK!A354</f>
        <v/>
      </c>
      <c r="B354" s="4" t="str">
        <f>""&amp;システム取込用シート_WORK!B354</f>
        <v/>
      </c>
      <c r="C354" s="4" t="str">
        <f>""&amp;システム取込用シート_WORK!C354</f>
        <v/>
      </c>
      <c r="D354" s="4" t="str">
        <f>""&amp;システム取込用シート_WORK!D354</f>
        <v/>
      </c>
      <c r="E354" s="4" t="str">
        <f>""&amp;システム取込用シート_WORK!E354</f>
        <v/>
      </c>
      <c r="F354" s="6"/>
    </row>
    <row r="355" spans="1:6">
      <c r="A355" s="4" t="str">
        <f>""&amp;システム取込用シート_WORK!A355</f>
        <v/>
      </c>
      <c r="B355" s="4" t="str">
        <f>""&amp;システム取込用シート_WORK!B355</f>
        <v/>
      </c>
      <c r="C355" s="4" t="str">
        <f>""&amp;システム取込用シート_WORK!C355</f>
        <v/>
      </c>
      <c r="D355" s="4" t="str">
        <f>""&amp;システム取込用シート_WORK!D355</f>
        <v/>
      </c>
      <c r="E355" s="4" t="str">
        <f>""&amp;システム取込用シート_WORK!E355</f>
        <v/>
      </c>
      <c r="F355" s="6"/>
    </row>
    <row r="356" spans="1:6">
      <c r="A356" s="4" t="str">
        <f>""&amp;システム取込用シート_WORK!A356</f>
        <v/>
      </c>
      <c r="B356" s="4" t="str">
        <f>""&amp;システム取込用シート_WORK!B356</f>
        <v/>
      </c>
      <c r="C356" s="4" t="str">
        <f>""&amp;システム取込用シート_WORK!C356</f>
        <v/>
      </c>
      <c r="D356" s="4" t="str">
        <f>""&amp;システム取込用シート_WORK!D356</f>
        <v/>
      </c>
      <c r="E356" s="4" t="str">
        <f>""&amp;システム取込用シート_WORK!E356</f>
        <v/>
      </c>
      <c r="F356" s="6"/>
    </row>
    <row r="357" spans="1:6">
      <c r="A357" s="4" t="str">
        <f>""&amp;システム取込用シート_WORK!A357</f>
        <v/>
      </c>
      <c r="B357" s="4" t="str">
        <f>""&amp;システム取込用シート_WORK!B357</f>
        <v/>
      </c>
      <c r="C357" s="4" t="str">
        <f>""&amp;システム取込用シート_WORK!C357</f>
        <v/>
      </c>
      <c r="D357" s="4" t="str">
        <f>""&amp;システム取込用シート_WORK!D357</f>
        <v/>
      </c>
      <c r="E357" s="4" t="str">
        <f>""&amp;システム取込用シート_WORK!E357</f>
        <v/>
      </c>
      <c r="F357" s="6"/>
    </row>
    <row r="358" spans="1:6">
      <c r="A358" s="4" t="str">
        <f>""&amp;システム取込用シート_WORK!A358</f>
        <v/>
      </c>
      <c r="B358" s="4" t="str">
        <f>""&amp;システム取込用シート_WORK!B358</f>
        <v/>
      </c>
      <c r="C358" s="4" t="str">
        <f>""&amp;システム取込用シート_WORK!C358</f>
        <v/>
      </c>
      <c r="D358" s="4" t="str">
        <f>""&amp;システム取込用シート_WORK!D358</f>
        <v/>
      </c>
      <c r="E358" s="4" t="str">
        <f>""&amp;システム取込用シート_WORK!E358</f>
        <v/>
      </c>
      <c r="F358" s="6"/>
    </row>
    <row r="359" spans="1:6">
      <c r="A359" s="4" t="str">
        <f>""&amp;システム取込用シート_WORK!A359</f>
        <v/>
      </c>
      <c r="B359" s="4" t="str">
        <f>""&amp;システム取込用シート_WORK!B359</f>
        <v/>
      </c>
      <c r="C359" s="4" t="str">
        <f>""&amp;システム取込用シート_WORK!C359</f>
        <v/>
      </c>
      <c r="D359" s="4" t="str">
        <f>""&amp;システム取込用シート_WORK!D359</f>
        <v/>
      </c>
      <c r="E359" s="4" t="str">
        <f>""&amp;システム取込用シート_WORK!E359</f>
        <v/>
      </c>
      <c r="F359" s="6"/>
    </row>
    <row r="360" spans="1:6">
      <c r="A360" s="4" t="str">
        <f>""&amp;システム取込用シート_WORK!A360</f>
        <v/>
      </c>
      <c r="B360" s="4" t="str">
        <f>""&amp;システム取込用シート_WORK!B360</f>
        <v/>
      </c>
      <c r="C360" s="4" t="str">
        <f>""&amp;システム取込用シート_WORK!C360</f>
        <v/>
      </c>
      <c r="D360" s="4" t="str">
        <f>""&amp;システム取込用シート_WORK!D360</f>
        <v/>
      </c>
      <c r="E360" s="4" t="str">
        <f>""&amp;システム取込用シート_WORK!E360</f>
        <v/>
      </c>
      <c r="F360" s="6"/>
    </row>
    <row r="361" spans="1:6">
      <c r="A361" s="4" t="str">
        <f>""&amp;システム取込用シート_WORK!A361</f>
        <v/>
      </c>
      <c r="B361" s="4" t="str">
        <f>""&amp;システム取込用シート_WORK!B361</f>
        <v/>
      </c>
      <c r="C361" s="4" t="str">
        <f>""&amp;システム取込用シート_WORK!C361</f>
        <v/>
      </c>
      <c r="D361" s="4" t="str">
        <f>""&amp;システム取込用シート_WORK!D361</f>
        <v/>
      </c>
      <c r="E361" s="4" t="str">
        <f>""&amp;システム取込用シート_WORK!E361</f>
        <v/>
      </c>
      <c r="F361" s="6"/>
    </row>
    <row r="362" spans="1:6">
      <c r="A362" s="4" t="str">
        <f>""&amp;システム取込用シート_WORK!A362</f>
        <v/>
      </c>
      <c r="B362" s="4" t="str">
        <f>""&amp;システム取込用シート_WORK!B362</f>
        <v/>
      </c>
      <c r="C362" s="4" t="str">
        <f>""&amp;システム取込用シート_WORK!C362</f>
        <v/>
      </c>
      <c r="D362" s="4" t="str">
        <f>""&amp;システム取込用シート_WORK!D362</f>
        <v/>
      </c>
      <c r="E362" s="4" t="str">
        <f>""&amp;システム取込用シート_WORK!E362</f>
        <v/>
      </c>
      <c r="F362" s="6"/>
    </row>
    <row r="363" spans="1:6">
      <c r="A363" s="4" t="str">
        <f>""&amp;システム取込用シート_WORK!A363</f>
        <v/>
      </c>
      <c r="B363" s="4" t="str">
        <f>""&amp;システム取込用シート_WORK!B363</f>
        <v/>
      </c>
      <c r="C363" s="4" t="str">
        <f>""&amp;システム取込用シート_WORK!C363</f>
        <v/>
      </c>
      <c r="D363" s="4" t="str">
        <f>""&amp;システム取込用シート_WORK!D363</f>
        <v/>
      </c>
      <c r="E363" s="4" t="str">
        <f>""&amp;システム取込用シート_WORK!E363</f>
        <v/>
      </c>
      <c r="F363" s="6"/>
    </row>
    <row r="364" spans="1:6">
      <c r="A364" s="4" t="str">
        <f>""&amp;システム取込用シート_WORK!A364</f>
        <v/>
      </c>
      <c r="B364" s="4" t="str">
        <f>""&amp;システム取込用シート_WORK!B364</f>
        <v/>
      </c>
      <c r="C364" s="4" t="str">
        <f>""&amp;システム取込用シート_WORK!C364</f>
        <v/>
      </c>
      <c r="D364" s="4" t="str">
        <f>""&amp;システム取込用シート_WORK!D364</f>
        <v/>
      </c>
      <c r="E364" s="4" t="str">
        <f>""&amp;システム取込用シート_WORK!E364</f>
        <v/>
      </c>
      <c r="F364" s="6"/>
    </row>
    <row r="365" spans="1:6">
      <c r="A365" s="4" t="str">
        <f>""&amp;システム取込用シート_WORK!A365</f>
        <v/>
      </c>
      <c r="B365" s="4" t="str">
        <f>""&amp;システム取込用シート_WORK!B365</f>
        <v/>
      </c>
      <c r="C365" s="4" t="str">
        <f>""&amp;システム取込用シート_WORK!C365</f>
        <v/>
      </c>
      <c r="D365" s="4" t="str">
        <f>""&amp;システム取込用シート_WORK!D365</f>
        <v/>
      </c>
      <c r="E365" s="4" t="str">
        <f>""&amp;システム取込用シート_WORK!E365</f>
        <v/>
      </c>
      <c r="F365" s="6"/>
    </row>
    <row r="366" spans="1:6">
      <c r="A366" s="4" t="str">
        <f>""&amp;システム取込用シート_WORK!A366</f>
        <v/>
      </c>
      <c r="B366" s="4" t="str">
        <f>""&amp;システム取込用シート_WORK!B366</f>
        <v/>
      </c>
      <c r="C366" s="4" t="str">
        <f>""&amp;システム取込用シート_WORK!C366</f>
        <v/>
      </c>
      <c r="D366" s="4" t="str">
        <f>""&amp;システム取込用シート_WORK!D366</f>
        <v/>
      </c>
      <c r="E366" s="4" t="str">
        <f>""&amp;システム取込用シート_WORK!E366</f>
        <v/>
      </c>
      <c r="F366" s="6"/>
    </row>
    <row r="367" spans="1:6">
      <c r="A367" s="4" t="str">
        <f>""&amp;システム取込用シート_WORK!A367</f>
        <v/>
      </c>
      <c r="B367" s="4" t="str">
        <f>""&amp;システム取込用シート_WORK!B367</f>
        <v/>
      </c>
      <c r="C367" s="4" t="str">
        <f>""&amp;システム取込用シート_WORK!C367</f>
        <v/>
      </c>
      <c r="D367" s="4" t="str">
        <f>""&amp;システム取込用シート_WORK!D367</f>
        <v/>
      </c>
      <c r="E367" s="4" t="str">
        <f>""&amp;システム取込用シート_WORK!E367</f>
        <v/>
      </c>
      <c r="F367" s="6"/>
    </row>
    <row r="368" spans="1:6">
      <c r="A368" s="4" t="str">
        <f>""&amp;システム取込用シート_WORK!A368</f>
        <v/>
      </c>
      <c r="B368" s="4" t="str">
        <f>""&amp;システム取込用シート_WORK!B368</f>
        <v/>
      </c>
      <c r="C368" s="4" t="str">
        <f>""&amp;システム取込用シート_WORK!C368</f>
        <v/>
      </c>
      <c r="D368" s="4" t="str">
        <f>""&amp;システム取込用シート_WORK!D368</f>
        <v/>
      </c>
      <c r="E368" s="4" t="str">
        <f>""&amp;システム取込用シート_WORK!E368</f>
        <v/>
      </c>
      <c r="F368" s="6"/>
    </row>
    <row r="369" spans="1:6">
      <c r="A369" s="4" t="str">
        <f>""&amp;システム取込用シート_WORK!A369</f>
        <v/>
      </c>
      <c r="B369" s="4" t="str">
        <f>""&amp;システム取込用シート_WORK!B369</f>
        <v/>
      </c>
      <c r="C369" s="4" t="str">
        <f>""&amp;システム取込用シート_WORK!C369</f>
        <v/>
      </c>
      <c r="D369" s="4" t="str">
        <f>""&amp;システム取込用シート_WORK!D369</f>
        <v/>
      </c>
      <c r="E369" s="4" t="str">
        <f>""&amp;システム取込用シート_WORK!E369</f>
        <v/>
      </c>
      <c r="F369" s="6"/>
    </row>
    <row r="370" spans="1:6">
      <c r="A370" s="4" t="str">
        <f>""&amp;システム取込用シート_WORK!A370</f>
        <v/>
      </c>
      <c r="B370" s="4" t="str">
        <f>""&amp;システム取込用シート_WORK!B370</f>
        <v/>
      </c>
      <c r="C370" s="4" t="str">
        <f>""&amp;システム取込用シート_WORK!C370</f>
        <v/>
      </c>
      <c r="D370" s="4" t="str">
        <f>""&amp;システム取込用シート_WORK!D370</f>
        <v/>
      </c>
      <c r="E370" s="4" t="str">
        <f>""&amp;システム取込用シート_WORK!E370</f>
        <v/>
      </c>
      <c r="F370" s="6"/>
    </row>
    <row r="371" spans="1:6">
      <c r="A371" s="4" t="str">
        <f>""&amp;システム取込用シート_WORK!A371</f>
        <v/>
      </c>
      <c r="B371" s="4" t="str">
        <f>""&amp;システム取込用シート_WORK!B371</f>
        <v/>
      </c>
      <c r="C371" s="4" t="str">
        <f>""&amp;システム取込用シート_WORK!C371</f>
        <v/>
      </c>
      <c r="D371" s="4" t="str">
        <f>""&amp;システム取込用シート_WORK!D371</f>
        <v/>
      </c>
      <c r="E371" s="4" t="str">
        <f>""&amp;システム取込用シート_WORK!E371</f>
        <v/>
      </c>
      <c r="F371" s="6"/>
    </row>
    <row r="372" spans="1:6">
      <c r="A372" s="4" t="str">
        <f>""&amp;システム取込用シート_WORK!A372</f>
        <v/>
      </c>
      <c r="B372" s="4" t="str">
        <f>""&amp;システム取込用シート_WORK!B372</f>
        <v/>
      </c>
      <c r="C372" s="4" t="str">
        <f>""&amp;システム取込用シート_WORK!C372</f>
        <v/>
      </c>
      <c r="D372" s="4" t="str">
        <f>""&amp;システム取込用シート_WORK!D372</f>
        <v/>
      </c>
      <c r="E372" s="4" t="str">
        <f>""&amp;システム取込用シート_WORK!E372</f>
        <v/>
      </c>
      <c r="F372" s="6"/>
    </row>
    <row r="373" spans="1:6">
      <c r="A373" s="4" t="str">
        <f>""&amp;システム取込用シート_WORK!A373</f>
        <v/>
      </c>
      <c r="B373" s="4" t="str">
        <f>""&amp;システム取込用シート_WORK!B373</f>
        <v/>
      </c>
      <c r="C373" s="4" t="str">
        <f>""&amp;システム取込用シート_WORK!C373</f>
        <v/>
      </c>
      <c r="D373" s="4" t="str">
        <f>""&amp;システム取込用シート_WORK!D373</f>
        <v/>
      </c>
      <c r="E373" s="4" t="str">
        <f>""&amp;システム取込用シート_WORK!E373</f>
        <v/>
      </c>
      <c r="F373" s="6"/>
    </row>
    <row r="374" spans="1:6">
      <c r="A374" s="4" t="str">
        <f>""&amp;システム取込用シート_WORK!A374</f>
        <v/>
      </c>
      <c r="B374" s="4" t="str">
        <f>""&amp;システム取込用シート_WORK!B374</f>
        <v/>
      </c>
      <c r="C374" s="4" t="str">
        <f>""&amp;システム取込用シート_WORK!C374</f>
        <v/>
      </c>
      <c r="D374" s="4" t="str">
        <f>""&amp;システム取込用シート_WORK!D374</f>
        <v/>
      </c>
      <c r="E374" s="4" t="str">
        <f>""&amp;システム取込用シート_WORK!E374</f>
        <v/>
      </c>
      <c r="F374" s="6"/>
    </row>
    <row r="375" spans="1:6">
      <c r="A375" s="4" t="str">
        <f>""&amp;システム取込用シート_WORK!A375</f>
        <v/>
      </c>
      <c r="B375" s="4" t="str">
        <f>""&amp;システム取込用シート_WORK!B375</f>
        <v/>
      </c>
      <c r="C375" s="4" t="str">
        <f>""&amp;システム取込用シート_WORK!C375</f>
        <v/>
      </c>
      <c r="D375" s="4" t="str">
        <f>""&amp;システム取込用シート_WORK!D375</f>
        <v/>
      </c>
      <c r="E375" s="4" t="str">
        <f>""&amp;システム取込用シート_WORK!E375</f>
        <v/>
      </c>
      <c r="F375" s="6"/>
    </row>
    <row r="376" spans="1:6">
      <c r="A376" s="4" t="str">
        <f>""&amp;システム取込用シート_WORK!A376</f>
        <v/>
      </c>
      <c r="B376" s="4" t="str">
        <f>""&amp;システム取込用シート_WORK!B376</f>
        <v/>
      </c>
      <c r="C376" s="4" t="str">
        <f>""&amp;システム取込用シート_WORK!C376</f>
        <v/>
      </c>
      <c r="D376" s="4" t="str">
        <f>""&amp;システム取込用シート_WORK!D376</f>
        <v/>
      </c>
      <c r="E376" s="4" t="str">
        <f>""&amp;システム取込用シート_WORK!E376</f>
        <v/>
      </c>
      <c r="F376" s="6"/>
    </row>
    <row r="377" spans="1:6">
      <c r="A377" s="4" t="str">
        <f>""&amp;システム取込用シート_WORK!A377</f>
        <v/>
      </c>
      <c r="B377" s="4" t="str">
        <f>""&amp;システム取込用シート_WORK!B377</f>
        <v/>
      </c>
      <c r="C377" s="4" t="str">
        <f>""&amp;システム取込用シート_WORK!C377</f>
        <v/>
      </c>
      <c r="D377" s="4" t="str">
        <f>""&amp;システム取込用シート_WORK!D377</f>
        <v/>
      </c>
      <c r="E377" s="4" t="str">
        <f>""&amp;システム取込用シート_WORK!E377</f>
        <v/>
      </c>
      <c r="F377" s="6"/>
    </row>
    <row r="378" spans="1:6">
      <c r="A378" s="4" t="str">
        <f>""&amp;システム取込用シート_WORK!A378</f>
        <v/>
      </c>
      <c r="B378" s="4" t="str">
        <f>""&amp;システム取込用シート_WORK!B378</f>
        <v/>
      </c>
      <c r="C378" s="4" t="str">
        <f>""&amp;システム取込用シート_WORK!C378</f>
        <v/>
      </c>
      <c r="D378" s="4" t="str">
        <f>""&amp;システム取込用シート_WORK!D378</f>
        <v/>
      </c>
      <c r="E378" s="4" t="str">
        <f>""&amp;システム取込用シート_WORK!E378</f>
        <v/>
      </c>
      <c r="F378" s="6"/>
    </row>
    <row r="379" spans="1:6">
      <c r="A379" s="4" t="str">
        <f>""&amp;システム取込用シート_WORK!A379</f>
        <v/>
      </c>
      <c r="B379" s="4" t="str">
        <f>""&amp;システム取込用シート_WORK!B379</f>
        <v/>
      </c>
      <c r="C379" s="4" t="str">
        <f>""&amp;システム取込用シート_WORK!C379</f>
        <v/>
      </c>
      <c r="D379" s="4" t="str">
        <f>""&amp;システム取込用シート_WORK!D379</f>
        <v/>
      </c>
      <c r="E379" s="4" t="str">
        <f>""&amp;システム取込用シート_WORK!E379</f>
        <v/>
      </c>
      <c r="F379" s="6"/>
    </row>
    <row r="380" spans="1:6">
      <c r="A380" s="4" t="str">
        <f>""&amp;システム取込用シート_WORK!A380</f>
        <v/>
      </c>
      <c r="B380" s="4" t="str">
        <f>""&amp;システム取込用シート_WORK!B380</f>
        <v/>
      </c>
      <c r="C380" s="4" t="str">
        <f>""&amp;システム取込用シート_WORK!C380</f>
        <v/>
      </c>
      <c r="D380" s="4" t="str">
        <f>""&amp;システム取込用シート_WORK!D380</f>
        <v/>
      </c>
      <c r="E380" s="4" t="str">
        <f>""&amp;システム取込用シート_WORK!E380</f>
        <v/>
      </c>
      <c r="F380" s="6"/>
    </row>
    <row r="381" spans="1:6">
      <c r="A381" s="4" t="str">
        <f>""&amp;システム取込用シート_WORK!A381</f>
        <v/>
      </c>
      <c r="B381" s="4" t="str">
        <f>""&amp;システム取込用シート_WORK!B381</f>
        <v/>
      </c>
      <c r="C381" s="4" t="str">
        <f>""&amp;システム取込用シート_WORK!C381</f>
        <v/>
      </c>
      <c r="D381" s="4" t="str">
        <f>""&amp;システム取込用シート_WORK!D381</f>
        <v/>
      </c>
      <c r="E381" s="4" t="str">
        <f>""&amp;システム取込用シート_WORK!E381</f>
        <v/>
      </c>
      <c r="F381" s="6"/>
    </row>
    <row r="382" spans="1:6">
      <c r="A382" s="4" t="str">
        <f>""&amp;システム取込用シート_WORK!A382</f>
        <v/>
      </c>
      <c r="B382" s="4" t="str">
        <f>""&amp;システム取込用シート_WORK!B382</f>
        <v/>
      </c>
      <c r="C382" s="4" t="str">
        <f>""&amp;システム取込用シート_WORK!C382</f>
        <v/>
      </c>
      <c r="D382" s="4" t="str">
        <f>""&amp;システム取込用シート_WORK!D382</f>
        <v/>
      </c>
      <c r="E382" s="4" t="str">
        <f>""&amp;システム取込用シート_WORK!E382</f>
        <v/>
      </c>
      <c r="F382" s="6"/>
    </row>
    <row r="383" spans="1:6">
      <c r="A383" s="4" t="str">
        <f>""&amp;システム取込用シート_WORK!A383</f>
        <v/>
      </c>
      <c r="B383" s="4" t="str">
        <f>""&amp;システム取込用シート_WORK!B383</f>
        <v/>
      </c>
      <c r="C383" s="4" t="str">
        <f>""&amp;システム取込用シート_WORK!C383</f>
        <v/>
      </c>
      <c r="D383" s="4" t="str">
        <f>""&amp;システム取込用シート_WORK!D383</f>
        <v/>
      </c>
      <c r="E383" s="4" t="str">
        <f>""&amp;システム取込用シート_WORK!E383</f>
        <v/>
      </c>
      <c r="F383" s="6"/>
    </row>
    <row r="384" spans="1:6">
      <c r="A384" s="4" t="str">
        <f>""&amp;システム取込用シート_WORK!A384</f>
        <v/>
      </c>
      <c r="B384" s="4" t="str">
        <f>""&amp;システム取込用シート_WORK!B384</f>
        <v/>
      </c>
      <c r="C384" s="4" t="str">
        <f>""&amp;システム取込用シート_WORK!C384</f>
        <v/>
      </c>
      <c r="D384" s="4" t="str">
        <f>""&amp;システム取込用シート_WORK!D384</f>
        <v/>
      </c>
      <c r="E384" s="4" t="str">
        <f>""&amp;システム取込用シート_WORK!E384</f>
        <v/>
      </c>
      <c r="F384" s="6"/>
    </row>
    <row r="385" spans="1:6">
      <c r="A385" s="4" t="str">
        <f>""&amp;システム取込用シート_WORK!A385</f>
        <v/>
      </c>
      <c r="B385" s="4" t="str">
        <f>""&amp;システム取込用シート_WORK!B385</f>
        <v/>
      </c>
      <c r="C385" s="4" t="str">
        <f>""&amp;システム取込用シート_WORK!C385</f>
        <v/>
      </c>
      <c r="D385" s="4" t="str">
        <f>""&amp;システム取込用シート_WORK!D385</f>
        <v/>
      </c>
      <c r="E385" s="4" t="str">
        <f>""&amp;システム取込用シート_WORK!E385</f>
        <v/>
      </c>
      <c r="F385" s="6"/>
    </row>
    <row r="386" spans="1:6">
      <c r="A386" s="4" t="str">
        <f>""&amp;システム取込用シート_WORK!A386</f>
        <v/>
      </c>
      <c r="B386" s="4" t="str">
        <f>""&amp;システム取込用シート_WORK!B386</f>
        <v/>
      </c>
      <c r="C386" s="4" t="str">
        <f>""&amp;システム取込用シート_WORK!C386</f>
        <v/>
      </c>
      <c r="D386" s="4" t="str">
        <f>""&amp;システム取込用シート_WORK!D386</f>
        <v/>
      </c>
      <c r="E386" s="4" t="str">
        <f>""&amp;システム取込用シート_WORK!E386</f>
        <v/>
      </c>
      <c r="F386" s="6"/>
    </row>
    <row r="387" spans="1:6">
      <c r="A387" s="4" t="str">
        <f>""&amp;システム取込用シート_WORK!A387</f>
        <v/>
      </c>
      <c r="B387" s="4" t="str">
        <f>""&amp;システム取込用シート_WORK!B387</f>
        <v/>
      </c>
      <c r="C387" s="4" t="str">
        <f>""&amp;システム取込用シート_WORK!C387</f>
        <v/>
      </c>
      <c r="D387" s="4" t="str">
        <f>""&amp;システム取込用シート_WORK!D387</f>
        <v/>
      </c>
      <c r="E387" s="4" t="str">
        <f>""&amp;システム取込用シート_WORK!E387</f>
        <v/>
      </c>
      <c r="F387" s="6"/>
    </row>
    <row r="388" spans="1:6">
      <c r="A388" s="4" t="str">
        <f>""&amp;システム取込用シート_WORK!A388</f>
        <v/>
      </c>
      <c r="B388" s="4" t="str">
        <f>""&amp;システム取込用シート_WORK!B388</f>
        <v/>
      </c>
      <c r="C388" s="4" t="str">
        <f>""&amp;システム取込用シート_WORK!C388</f>
        <v/>
      </c>
      <c r="D388" s="4" t="str">
        <f>""&amp;システム取込用シート_WORK!D388</f>
        <v/>
      </c>
      <c r="E388" s="4" t="str">
        <f>""&amp;システム取込用シート_WORK!E388</f>
        <v/>
      </c>
      <c r="F388" s="6"/>
    </row>
    <row r="389" spans="1:6">
      <c r="A389" s="4" t="str">
        <f>""&amp;システム取込用シート_WORK!A389</f>
        <v/>
      </c>
      <c r="B389" s="4" t="str">
        <f>""&amp;システム取込用シート_WORK!B389</f>
        <v/>
      </c>
      <c r="C389" s="4" t="str">
        <f>""&amp;システム取込用シート_WORK!C389</f>
        <v/>
      </c>
      <c r="D389" s="4" t="str">
        <f>""&amp;システム取込用シート_WORK!D389</f>
        <v/>
      </c>
      <c r="E389" s="4" t="str">
        <f>""&amp;システム取込用シート_WORK!E389</f>
        <v/>
      </c>
      <c r="F389" s="6"/>
    </row>
    <row r="390" spans="1:6">
      <c r="A390" s="4" t="str">
        <f>""&amp;システム取込用シート_WORK!A390</f>
        <v/>
      </c>
      <c r="B390" s="4" t="str">
        <f>""&amp;システム取込用シート_WORK!B390</f>
        <v/>
      </c>
      <c r="C390" s="4" t="str">
        <f>""&amp;システム取込用シート_WORK!C390</f>
        <v/>
      </c>
      <c r="D390" s="4" t="str">
        <f>""&amp;システム取込用シート_WORK!D390</f>
        <v/>
      </c>
      <c r="E390" s="4" t="str">
        <f>""&amp;システム取込用シート_WORK!E390</f>
        <v/>
      </c>
      <c r="F390" s="6"/>
    </row>
    <row r="391" spans="1:6">
      <c r="A391" s="4" t="str">
        <f>""&amp;システム取込用シート_WORK!A391</f>
        <v/>
      </c>
      <c r="B391" s="4" t="str">
        <f>""&amp;システム取込用シート_WORK!B391</f>
        <v/>
      </c>
      <c r="C391" s="4" t="str">
        <f>""&amp;システム取込用シート_WORK!C391</f>
        <v/>
      </c>
      <c r="D391" s="4" t="str">
        <f>""&amp;システム取込用シート_WORK!D391</f>
        <v/>
      </c>
      <c r="E391" s="4" t="str">
        <f>""&amp;システム取込用シート_WORK!E391</f>
        <v/>
      </c>
      <c r="F391" s="6"/>
    </row>
    <row r="392" spans="1:6">
      <c r="A392" s="4" t="str">
        <f>""&amp;システム取込用シート_WORK!A392</f>
        <v/>
      </c>
      <c r="B392" s="4" t="str">
        <f>""&amp;システム取込用シート_WORK!B392</f>
        <v/>
      </c>
      <c r="C392" s="4" t="str">
        <f>""&amp;システム取込用シート_WORK!C392</f>
        <v/>
      </c>
      <c r="D392" s="4" t="str">
        <f>""&amp;システム取込用シート_WORK!D392</f>
        <v/>
      </c>
      <c r="E392" s="4" t="str">
        <f>""&amp;システム取込用シート_WORK!E392</f>
        <v/>
      </c>
      <c r="F392" s="6"/>
    </row>
    <row r="393" spans="1:6">
      <c r="A393" s="4" t="str">
        <f>""&amp;システム取込用シート_WORK!A393</f>
        <v/>
      </c>
      <c r="B393" s="4" t="str">
        <f>""&amp;システム取込用シート_WORK!B393</f>
        <v/>
      </c>
      <c r="C393" s="4" t="str">
        <f>""&amp;システム取込用シート_WORK!C393</f>
        <v/>
      </c>
      <c r="D393" s="4" t="str">
        <f>""&amp;システム取込用シート_WORK!D393</f>
        <v/>
      </c>
      <c r="E393" s="4" t="str">
        <f>""&amp;システム取込用シート_WORK!E393</f>
        <v/>
      </c>
      <c r="F393" s="6"/>
    </row>
    <row r="394" spans="1:6">
      <c r="A394" s="4" t="str">
        <f>""&amp;システム取込用シート_WORK!A394</f>
        <v/>
      </c>
      <c r="B394" s="4" t="str">
        <f>""&amp;システム取込用シート_WORK!B394</f>
        <v/>
      </c>
      <c r="C394" s="4" t="str">
        <f>""&amp;システム取込用シート_WORK!C394</f>
        <v/>
      </c>
      <c r="D394" s="4" t="str">
        <f>""&amp;システム取込用シート_WORK!D394</f>
        <v/>
      </c>
      <c r="E394" s="4" t="str">
        <f>""&amp;システム取込用シート_WORK!E394</f>
        <v/>
      </c>
      <c r="F394" s="6"/>
    </row>
    <row r="395" spans="1:6">
      <c r="A395" s="4" t="str">
        <f>""&amp;システム取込用シート_WORK!A395</f>
        <v/>
      </c>
      <c r="B395" s="4" t="str">
        <f>""&amp;システム取込用シート_WORK!B395</f>
        <v/>
      </c>
      <c r="C395" s="4" t="str">
        <f>""&amp;システム取込用シート_WORK!C395</f>
        <v/>
      </c>
      <c r="D395" s="4" t="str">
        <f>""&amp;システム取込用シート_WORK!D395</f>
        <v/>
      </c>
      <c r="E395" s="4" t="str">
        <f>""&amp;システム取込用シート_WORK!E395</f>
        <v/>
      </c>
      <c r="F395" s="6"/>
    </row>
    <row r="396" spans="1:6">
      <c r="A396" s="4" t="str">
        <f>""&amp;システム取込用シート_WORK!A396</f>
        <v/>
      </c>
      <c r="B396" s="4" t="str">
        <f>""&amp;システム取込用シート_WORK!B396</f>
        <v/>
      </c>
      <c r="C396" s="4" t="str">
        <f>""&amp;システム取込用シート_WORK!C396</f>
        <v/>
      </c>
      <c r="D396" s="4" t="str">
        <f>""&amp;システム取込用シート_WORK!D396</f>
        <v/>
      </c>
      <c r="E396" s="4" t="str">
        <f>""&amp;システム取込用シート_WORK!E396</f>
        <v/>
      </c>
      <c r="F396" s="6"/>
    </row>
    <row r="397" spans="1:6">
      <c r="A397" s="4" t="str">
        <f>""&amp;システム取込用シート_WORK!A397</f>
        <v/>
      </c>
      <c r="B397" s="4" t="str">
        <f>""&amp;システム取込用シート_WORK!B397</f>
        <v/>
      </c>
      <c r="C397" s="4" t="str">
        <f>""&amp;システム取込用シート_WORK!C397</f>
        <v/>
      </c>
      <c r="D397" s="4" t="str">
        <f>""&amp;システム取込用シート_WORK!D397</f>
        <v/>
      </c>
      <c r="E397" s="4" t="str">
        <f>""&amp;システム取込用シート_WORK!E397</f>
        <v/>
      </c>
      <c r="F397" s="6"/>
    </row>
    <row r="398" spans="1:6">
      <c r="A398" s="4" t="str">
        <f>""&amp;システム取込用シート_WORK!A398</f>
        <v/>
      </c>
      <c r="B398" s="4" t="str">
        <f>""&amp;システム取込用シート_WORK!B398</f>
        <v/>
      </c>
      <c r="C398" s="4" t="str">
        <f>""&amp;システム取込用シート_WORK!C398</f>
        <v/>
      </c>
      <c r="D398" s="4" t="str">
        <f>""&amp;システム取込用シート_WORK!D398</f>
        <v/>
      </c>
      <c r="E398" s="4" t="str">
        <f>""&amp;システム取込用シート_WORK!E398</f>
        <v/>
      </c>
      <c r="F398" s="6"/>
    </row>
    <row r="399" spans="1:6">
      <c r="A399" s="4" t="str">
        <f>""&amp;システム取込用シート_WORK!A399</f>
        <v/>
      </c>
      <c r="B399" s="4" t="str">
        <f>""&amp;システム取込用シート_WORK!B399</f>
        <v/>
      </c>
      <c r="C399" s="4" t="str">
        <f>""&amp;システム取込用シート_WORK!C399</f>
        <v/>
      </c>
      <c r="D399" s="4" t="str">
        <f>""&amp;システム取込用シート_WORK!D399</f>
        <v/>
      </c>
      <c r="E399" s="4" t="str">
        <f>""&amp;システム取込用シート_WORK!E399</f>
        <v/>
      </c>
      <c r="F399" s="6"/>
    </row>
    <row r="400" spans="1:6">
      <c r="A400" s="4" t="str">
        <f>""&amp;システム取込用シート_WORK!A400</f>
        <v/>
      </c>
      <c r="B400" s="4" t="str">
        <f>""&amp;システム取込用シート_WORK!B400</f>
        <v/>
      </c>
      <c r="C400" s="4" t="str">
        <f>""&amp;システム取込用シート_WORK!C400</f>
        <v/>
      </c>
      <c r="D400" s="4" t="str">
        <f>""&amp;システム取込用シート_WORK!D400</f>
        <v/>
      </c>
      <c r="E400" s="4" t="str">
        <f>""&amp;システム取込用シート_WORK!E400</f>
        <v/>
      </c>
      <c r="F400" s="6"/>
    </row>
    <row r="401" spans="1:6">
      <c r="A401" s="4" t="str">
        <f>""&amp;システム取込用シート_WORK!A401</f>
        <v/>
      </c>
      <c r="B401" s="4" t="str">
        <f>""&amp;システム取込用シート_WORK!B401</f>
        <v/>
      </c>
      <c r="C401" s="4" t="str">
        <f>""&amp;システム取込用シート_WORK!C401</f>
        <v/>
      </c>
      <c r="D401" s="4" t="str">
        <f>""&amp;システム取込用シート_WORK!D401</f>
        <v/>
      </c>
      <c r="E401" s="4" t="str">
        <f>""&amp;システム取込用シート_WORK!E401</f>
        <v/>
      </c>
      <c r="F401" s="6"/>
    </row>
    <row r="402" spans="1:6">
      <c r="A402" s="4" t="str">
        <f>""&amp;システム取込用シート_WORK!A402</f>
        <v/>
      </c>
      <c r="B402" s="4" t="str">
        <f>""&amp;システム取込用シート_WORK!B402</f>
        <v/>
      </c>
      <c r="C402" s="4" t="str">
        <f>""&amp;システム取込用シート_WORK!C402</f>
        <v/>
      </c>
      <c r="D402" s="4" t="str">
        <f>""&amp;システム取込用シート_WORK!D402</f>
        <v/>
      </c>
      <c r="E402" s="4" t="str">
        <f>""&amp;システム取込用シート_WORK!E402</f>
        <v/>
      </c>
      <c r="F402" s="6"/>
    </row>
    <row r="403" spans="1:6">
      <c r="A403" s="4" t="str">
        <f>""&amp;システム取込用シート_WORK!A403</f>
        <v/>
      </c>
      <c r="B403" s="4" t="str">
        <f>""&amp;システム取込用シート_WORK!B403</f>
        <v/>
      </c>
      <c r="C403" s="4" t="str">
        <f>""&amp;システム取込用シート_WORK!C403</f>
        <v/>
      </c>
      <c r="D403" s="4" t="str">
        <f>""&amp;システム取込用シート_WORK!D403</f>
        <v/>
      </c>
      <c r="E403" s="4" t="str">
        <f>""&amp;システム取込用シート_WORK!E403</f>
        <v/>
      </c>
      <c r="F403" s="6"/>
    </row>
    <row r="404" spans="1:6">
      <c r="A404" s="4" t="str">
        <f>""&amp;システム取込用シート_WORK!A404</f>
        <v/>
      </c>
      <c r="B404" s="4" t="str">
        <f>""&amp;システム取込用シート_WORK!B404</f>
        <v/>
      </c>
      <c r="C404" s="4" t="str">
        <f>""&amp;システム取込用シート_WORK!C404</f>
        <v/>
      </c>
      <c r="D404" s="4" t="str">
        <f>""&amp;システム取込用シート_WORK!D404</f>
        <v/>
      </c>
      <c r="E404" s="4" t="str">
        <f>""&amp;システム取込用シート_WORK!E404</f>
        <v/>
      </c>
      <c r="F404" s="6"/>
    </row>
    <row r="405" spans="1:6">
      <c r="A405" s="4" t="str">
        <f>""&amp;システム取込用シート_WORK!A405</f>
        <v/>
      </c>
      <c r="B405" s="4" t="str">
        <f>""&amp;システム取込用シート_WORK!B405</f>
        <v/>
      </c>
      <c r="C405" s="4" t="str">
        <f>""&amp;システム取込用シート_WORK!C405</f>
        <v/>
      </c>
      <c r="D405" s="4" t="str">
        <f>""&amp;システム取込用シート_WORK!D405</f>
        <v/>
      </c>
      <c r="E405" s="4" t="str">
        <f>""&amp;システム取込用シート_WORK!E405</f>
        <v/>
      </c>
      <c r="F405" s="6"/>
    </row>
    <row r="406" spans="1:6">
      <c r="A406" s="4" t="str">
        <f>""&amp;システム取込用シート_WORK!A406</f>
        <v/>
      </c>
      <c r="B406" s="4" t="str">
        <f>""&amp;システム取込用シート_WORK!B406</f>
        <v/>
      </c>
      <c r="C406" s="4" t="str">
        <f>""&amp;システム取込用シート_WORK!C406</f>
        <v/>
      </c>
      <c r="D406" s="4" t="str">
        <f>""&amp;システム取込用シート_WORK!D406</f>
        <v/>
      </c>
      <c r="E406" s="4" t="str">
        <f>""&amp;システム取込用シート_WORK!E406</f>
        <v/>
      </c>
      <c r="F406" s="6"/>
    </row>
    <row r="407" spans="1:6">
      <c r="A407" s="4" t="str">
        <f>""&amp;システム取込用シート_WORK!A407</f>
        <v/>
      </c>
      <c r="B407" s="4" t="str">
        <f>""&amp;システム取込用シート_WORK!B407</f>
        <v/>
      </c>
      <c r="C407" s="4" t="str">
        <f>""&amp;システム取込用シート_WORK!C407</f>
        <v/>
      </c>
      <c r="D407" s="4" t="str">
        <f>""&amp;システム取込用シート_WORK!D407</f>
        <v/>
      </c>
      <c r="E407" s="4" t="str">
        <f>""&amp;システム取込用シート_WORK!E407</f>
        <v/>
      </c>
      <c r="F407" s="6"/>
    </row>
    <row r="408" spans="1:6">
      <c r="A408" s="4" t="str">
        <f>""&amp;システム取込用シート_WORK!A408</f>
        <v/>
      </c>
      <c r="B408" s="4" t="str">
        <f>""&amp;システム取込用シート_WORK!B408</f>
        <v/>
      </c>
      <c r="C408" s="4" t="str">
        <f>""&amp;システム取込用シート_WORK!C408</f>
        <v/>
      </c>
      <c r="D408" s="4" t="str">
        <f>""&amp;システム取込用シート_WORK!D408</f>
        <v/>
      </c>
      <c r="E408" s="4" t="str">
        <f>""&amp;システム取込用シート_WORK!E408</f>
        <v/>
      </c>
      <c r="F408" s="6"/>
    </row>
    <row r="409" spans="1:6">
      <c r="A409" s="4" t="str">
        <f>""&amp;システム取込用シート_WORK!A409</f>
        <v/>
      </c>
      <c r="B409" s="4" t="str">
        <f>""&amp;システム取込用シート_WORK!B409</f>
        <v/>
      </c>
      <c r="C409" s="4" t="str">
        <f>""&amp;システム取込用シート_WORK!C409</f>
        <v/>
      </c>
      <c r="D409" s="4" t="str">
        <f>""&amp;システム取込用シート_WORK!D409</f>
        <v/>
      </c>
      <c r="E409" s="4" t="str">
        <f>""&amp;システム取込用シート_WORK!E409</f>
        <v/>
      </c>
      <c r="F409" s="6"/>
    </row>
    <row r="410" spans="1:6">
      <c r="A410" s="4" t="str">
        <f>""&amp;システム取込用シート_WORK!A410</f>
        <v/>
      </c>
      <c r="B410" s="4" t="str">
        <f>""&amp;システム取込用シート_WORK!B410</f>
        <v/>
      </c>
      <c r="C410" s="4" t="str">
        <f>""&amp;システム取込用シート_WORK!C410</f>
        <v/>
      </c>
      <c r="D410" s="4" t="str">
        <f>""&amp;システム取込用シート_WORK!D410</f>
        <v/>
      </c>
      <c r="E410" s="4" t="str">
        <f>""&amp;システム取込用シート_WORK!E410</f>
        <v/>
      </c>
      <c r="F410" s="6"/>
    </row>
    <row r="411" spans="1:6">
      <c r="A411" s="4" t="str">
        <f>""&amp;システム取込用シート_WORK!A411</f>
        <v/>
      </c>
      <c r="B411" s="4" t="str">
        <f>""&amp;システム取込用シート_WORK!B411</f>
        <v/>
      </c>
      <c r="C411" s="4" t="str">
        <f>""&amp;システム取込用シート_WORK!C411</f>
        <v/>
      </c>
      <c r="D411" s="4" t="str">
        <f>""&amp;システム取込用シート_WORK!D411</f>
        <v/>
      </c>
      <c r="E411" s="4" t="str">
        <f>""&amp;システム取込用シート_WORK!E411</f>
        <v/>
      </c>
      <c r="F411" s="6"/>
    </row>
    <row r="412" spans="1:6">
      <c r="A412" s="4" t="str">
        <f>""&amp;システム取込用シート_WORK!A412</f>
        <v/>
      </c>
      <c r="B412" s="4" t="str">
        <f>""&amp;システム取込用シート_WORK!B412</f>
        <v/>
      </c>
      <c r="C412" s="4" t="str">
        <f>""&amp;システム取込用シート_WORK!C412</f>
        <v/>
      </c>
      <c r="D412" s="4" t="str">
        <f>""&amp;システム取込用シート_WORK!D412</f>
        <v/>
      </c>
      <c r="E412" s="4" t="str">
        <f>""&amp;システム取込用シート_WORK!E412</f>
        <v/>
      </c>
      <c r="F412" s="6"/>
    </row>
    <row r="413" spans="1:6">
      <c r="A413" s="4" t="str">
        <f>""&amp;システム取込用シート_WORK!A413</f>
        <v/>
      </c>
      <c r="B413" s="4" t="str">
        <f>""&amp;システム取込用シート_WORK!B413</f>
        <v/>
      </c>
      <c r="C413" s="4" t="str">
        <f>""&amp;システム取込用シート_WORK!C413</f>
        <v/>
      </c>
      <c r="D413" s="4" t="str">
        <f>""&amp;システム取込用シート_WORK!D413</f>
        <v/>
      </c>
      <c r="E413" s="4" t="str">
        <f>""&amp;システム取込用シート_WORK!E413</f>
        <v/>
      </c>
      <c r="F413" s="6"/>
    </row>
    <row r="414" spans="1:6">
      <c r="A414" s="4" t="str">
        <f>""&amp;システム取込用シート_WORK!A414</f>
        <v/>
      </c>
      <c r="B414" s="4" t="str">
        <f>""&amp;システム取込用シート_WORK!B414</f>
        <v/>
      </c>
      <c r="C414" s="4" t="str">
        <f>""&amp;システム取込用シート_WORK!C414</f>
        <v/>
      </c>
      <c r="D414" s="4" t="str">
        <f>""&amp;システム取込用シート_WORK!D414</f>
        <v/>
      </c>
      <c r="E414" s="4" t="str">
        <f>""&amp;システム取込用シート_WORK!E414</f>
        <v/>
      </c>
      <c r="F414" s="6"/>
    </row>
    <row r="415" spans="1:6">
      <c r="A415" s="4" t="str">
        <f>""&amp;システム取込用シート_WORK!A415</f>
        <v/>
      </c>
      <c r="B415" s="4" t="str">
        <f>""&amp;システム取込用シート_WORK!B415</f>
        <v/>
      </c>
      <c r="C415" s="4" t="str">
        <f>""&amp;システム取込用シート_WORK!C415</f>
        <v/>
      </c>
      <c r="D415" s="4" t="str">
        <f>""&amp;システム取込用シート_WORK!D415</f>
        <v/>
      </c>
      <c r="E415" s="4" t="str">
        <f>""&amp;システム取込用シート_WORK!E415</f>
        <v/>
      </c>
      <c r="F415" s="6"/>
    </row>
    <row r="416" spans="1:6">
      <c r="A416" s="4" t="str">
        <f>""&amp;システム取込用シート_WORK!A416</f>
        <v/>
      </c>
      <c r="B416" s="4" t="str">
        <f>""&amp;システム取込用シート_WORK!B416</f>
        <v/>
      </c>
      <c r="C416" s="4" t="str">
        <f>""&amp;システム取込用シート_WORK!C416</f>
        <v/>
      </c>
      <c r="D416" s="4" t="str">
        <f>""&amp;システム取込用シート_WORK!D416</f>
        <v/>
      </c>
      <c r="E416" s="4" t="str">
        <f>""&amp;システム取込用シート_WORK!E416</f>
        <v/>
      </c>
      <c r="F416" s="6"/>
    </row>
    <row r="417" spans="1:6">
      <c r="A417" s="4" t="str">
        <f>""&amp;システム取込用シート_WORK!A417</f>
        <v/>
      </c>
      <c r="B417" s="4" t="str">
        <f>""&amp;システム取込用シート_WORK!B417</f>
        <v/>
      </c>
      <c r="C417" s="4" t="str">
        <f>""&amp;システム取込用シート_WORK!C417</f>
        <v/>
      </c>
      <c r="D417" s="4" t="str">
        <f>""&amp;システム取込用シート_WORK!D417</f>
        <v/>
      </c>
      <c r="E417" s="4" t="str">
        <f>""&amp;システム取込用シート_WORK!E417</f>
        <v/>
      </c>
      <c r="F417" s="6"/>
    </row>
    <row r="418" spans="1:6">
      <c r="A418" s="4" t="str">
        <f>""&amp;システム取込用シート_WORK!A418</f>
        <v/>
      </c>
      <c r="B418" s="4" t="str">
        <f>""&amp;システム取込用シート_WORK!B418</f>
        <v/>
      </c>
      <c r="C418" s="4" t="str">
        <f>""&amp;システム取込用シート_WORK!C418</f>
        <v/>
      </c>
      <c r="D418" s="4" t="str">
        <f>""&amp;システム取込用シート_WORK!D418</f>
        <v/>
      </c>
      <c r="E418" s="4" t="str">
        <f>""&amp;システム取込用シート_WORK!E418</f>
        <v/>
      </c>
      <c r="F418" s="6"/>
    </row>
    <row r="419" spans="1:6">
      <c r="A419" s="4" t="str">
        <f>""&amp;システム取込用シート_WORK!A419</f>
        <v/>
      </c>
      <c r="B419" s="4" t="str">
        <f>""&amp;システム取込用シート_WORK!B419</f>
        <v/>
      </c>
      <c r="C419" s="4" t="str">
        <f>""&amp;システム取込用シート_WORK!C419</f>
        <v/>
      </c>
      <c r="D419" s="4" t="str">
        <f>""&amp;システム取込用シート_WORK!D419</f>
        <v/>
      </c>
      <c r="E419" s="4" t="str">
        <f>""&amp;システム取込用シート_WORK!E419</f>
        <v/>
      </c>
      <c r="F419" s="6"/>
    </row>
    <row r="420" spans="1:6">
      <c r="A420" s="4" t="str">
        <f>""&amp;システム取込用シート_WORK!A420</f>
        <v/>
      </c>
      <c r="B420" s="4" t="str">
        <f>""&amp;システム取込用シート_WORK!B420</f>
        <v/>
      </c>
      <c r="C420" s="4" t="str">
        <f>""&amp;システム取込用シート_WORK!C420</f>
        <v/>
      </c>
      <c r="D420" s="4" t="str">
        <f>""&amp;システム取込用シート_WORK!D420</f>
        <v/>
      </c>
      <c r="E420" s="4" t="str">
        <f>""&amp;システム取込用シート_WORK!E420</f>
        <v/>
      </c>
      <c r="F420" s="6"/>
    </row>
    <row r="421" spans="1:6">
      <c r="A421" s="4" t="str">
        <f>""&amp;システム取込用シート_WORK!A421</f>
        <v/>
      </c>
      <c r="B421" s="4" t="str">
        <f>""&amp;システム取込用シート_WORK!B421</f>
        <v/>
      </c>
      <c r="C421" s="4" t="str">
        <f>""&amp;システム取込用シート_WORK!C421</f>
        <v/>
      </c>
      <c r="D421" s="4" t="str">
        <f>""&amp;システム取込用シート_WORK!D421</f>
        <v/>
      </c>
      <c r="E421" s="4" t="str">
        <f>""&amp;システム取込用シート_WORK!E421</f>
        <v/>
      </c>
      <c r="F421" s="6"/>
    </row>
    <row r="422" spans="1:6">
      <c r="A422" s="4" t="str">
        <f>""&amp;システム取込用シート_WORK!A422</f>
        <v/>
      </c>
      <c r="B422" s="4" t="str">
        <f>""&amp;システム取込用シート_WORK!B422</f>
        <v/>
      </c>
      <c r="C422" s="4" t="str">
        <f>""&amp;システム取込用シート_WORK!C422</f>
        <v/>
      </c>
      <c r="D422" s="4" t="str">
        <f>""&amp;システム取込用シート_WORK!D422</f>
        <v/>
      </c>
      <c r="E422" s="4" t="str">
        <f>""&amp;システム取込用シート_WORK!E422</f>
        <v/>
      </c>
      <c r="F422" s="6"/>
    </row>
    <row r="423" spans="1:6">
      <c r="A423" s="4" t="str">
        <f>""&amp;システム取込用シート_WORK!A423</f>
        <v/>
      </c>
      <c r="B423" s="4" t="str">
        <f>""&amp;システム取込用シート_WORK!B423</f>
        <v/>
      </c>
      <c r="C423" s="4" t="str">
        <f>""&amp;システム取込用シート_WORK!C423</f>
        <v/>
      </c>
      <c r="D423" s="4" t="str">
        <f>""&amp;システム取込用シート_WORK!D423</f>
        <v/>
      </c>
      <c r="E423" s="4" t="str">
        <f>""&amp;システム取込用シート_WORK!E423</f>
        <v/>
      </c>
      <c r="F423" s="6"/>
    </row>
    <row r="424" spans="1:6">
      <c r="A424" s="4" t="str">
        <f>""&amp;システム取込用シート_WORK!A424</f>
        <v/>
      </c>
      <c r="B424" s="4" t="str">
        <f>""&amp;システム取込用シート_WORK!B424</f>
        <v/>
      </c>
      <c r="C424" s="4" t="str">
        <f>""&amp;システム取込用シート_WORK!C424</f>
        <v/>
      </c>
      <c r="D424" s="4" t="str">
        <f>""&amp;システム取込用シート_WORK!D424</f>
        <v/>
      </c>
      <c r="E424" s="4" t="str">
        <f>""&amp;システム取込用シート_WORK!E424</f>
        <v/>
      </c>
      <c r="F424" s="6"/>
    </row>
    <row r="425" spans="1:6">
      <c r="A425" s="4" t="str">
        <f>""&amp;システム取込用シート_WORK!A425</f>
        <v/>
      </c>
      <c r="B425" s="4" t="str">
        <f>""&amp;システム取込用シート_WORK!B425</f>
        <v/>
      </c>
      <c r="C425" s="4" t="str">
        <f>""&amp;システム取込用シート_WORK!C425</f>
        <v/>
      </c>
      <c r="D425" s="4" t="str">
        <f>""&amp;システム取込用シート_WORK!D425</f>
        <v/>
      </c>
      <c r="E425" s="4" t="str">
        <f>""&amp;システム取込用シート_WORK!E425</f>
        <v/>
      </c>
      <c r="F425" s="6"/>
    </row>
    <row r="426" spans="1:6">
      <c r="A426" s="4" t="str">
        <f>""&amp;システム取込用シート_WORK!A426</f>
        <v/>
      </c>
      <c r="B426" s="4" t="str">
        <f>""&amp;システム取込用シート_WORK!B426</f>
        <v/>
      </c>
      <c r="C426" s="4" t="str">
        <f>""&amp;システム取込用シート_WORK!C426</f>
        <v/>
      </c>
      <c r="D426" s="4" t="str">
        <f>""&amp;システム取込用シート_WORK!D426</f>
        <v/>
      </c>
      <c r="E426" s="4" t="str">
        <f>""&amp;システム取込用シート_WORK!E426</f>
        <v/>
      </c>
      <c r="F426" s="6"/>
    </row>
    <row r="427" spans="1:6">
      <c r="A427" s="4" t="str">
        <f>""&amp;システム取込用シート_WORK!A427</f>
        <v/>
      </c>
      <c r="B427" s="4" t="str">
        <f>""&amp;システム取込用シート_WORK!B427</f>
        <v/>
      </c>
      <c r="C427" s="4" t="str">
        <f>""&amp;システム取込用シート_WORK!C427</f>
        <v/>
      </c>
      <c r="D427" s="4" t="str">
        <f>""&amp;システム取込用シート_WORK!D427</f>
        <v/>
      </c>
      <c r="E427" s="4" t="str">
        <f>""&amp;システム取込用シート_WORK!E427</f>
        <v/>
      </c>
      <c r="F427" s="6"/>
    </row>
    <row r="428" spans="1:6">
      <c r="A428" s="4" t="str">
        <f>""&amp;システム取込用シート_WORK!A428</f>
        <v/>
      </c>
      <c r="B428" s="4" t="str">
        <f>""&amp;システム取込用シート_WORK!B428</f>
        <v/>
      </c>
      <c r="C428" s="4" t="str">
        <f>""&amp;システム取込用シート_WORK!C428</f>
        <v/>
      </c>
      <c r="D428" s="4" t="str">
        <f>""&amp;システム取込用シート_WORK!D428</f>
        <v/>
      </c>
      <c r="E428" s="4" t="str">
        <f>""&amp;システム取込用シート_WORK!E428</f>
        <v/>
      </c>
      <c r="F428" s="6"/>
    </row>
    <row r="429" spans="1:6">
      <c r="A429" s="4" t="str">
        <f>""&amp;システム取込用シート_WORK!A429</f>
        <v/>
      </c>
      <c r="B429" s="4" t="str">
        <f>""&amp;システム取込用シート_WORK!B429</f>
        <v/>
      </c>
      <c r="C429" s="4" t="str">
        <f>""&amp;システム取込用シート_WORK!C429</f>
        <v/>
      </c>
      <c r="D429" s="4" t="str">
        <f>""&amp;システム取込用シート_WORK!D429</f>
        <v/>
      </c>
      <c r="E429" s="4" t="str">
        <f>""&amp;システム取込用シート_WORK!E429</f>
        <v/>
      </c>
      <c r="F429" s="6"/>
    </row>
    <row r="430" spans="1:6">
      <c r="A430" s="4" t="str">
        <f>""&amp;システム取込用シート_WORK!A430</f>
        <v/>
      </c>
      <c r="B430" s="4" t="str">
        <f>""&amp;システム取込用シート_WORK!B430</f>
        <v/>
      </c>
      <c r="C430" s="4" t="str">
        <f>""&amp;システム取込用シート_WORK!C430</f>
        <v/>
      </c>
      <c r="D430" s="4" t="str">
        <f>""&amp;システム取込用シート_WORK!D430</f>
        <v/>
      </c>
      <c r="E430" s="4" t="str">
        <f>""&amp;システム取込用シート_WORK!E430</f>
        <v/>
      </c>
      <c r="F430" s="6"/>
    </row>
    <row r="431" spans="1:6">
      <c r="A431" s="4" t="str">
        <f>""&amp;システム取込用シート_WORK!A431</f>
        <v/>
      </c>
      <c r="B431" s="4" t="str">
        <f>""&amp;システム取込用シート_WORK!B431</f>
        <v/>
      </c>
      <c r="C431" s="4" t="str">
        <f>""&amp;システム取込用シート_WORK!C431</f>
        <v/>
      </c>
      <c r="D431" s="4" t="str">
        <f>""&amp;システム取込用シート_WORK!D431</f>
        <v/>
      </c>
      <c r="E431" s="4" t="str">
        <f>""&amp;システム取込用シート_WORK!E431</f>
        <v/>
      </c>
      <c r="F431" s="6"/>
    </row>
    <row r="432" spans="1:6">
      <c r="A432" s="4" t="str">
        <f>""&amp;システム取込用シート_WORK!A432</f>
        <v/>
      </c>
      <c r="B432" s="4" t="str">
        <f>""&amp;システム取込用シート_WORK!B432</f>
        <v/>
      </c>
      <c r="C432" s="4" t="str">
        <f>""&amp;システム取込用シート_WORK!C432</f>
        <v/>
      </c>
      <c r="D432" s="4" t="str">
        <f>""&amp;システム取込用シート_WORK!D432</f>
        <v/>
      </c>
      <c r="E432" s="4" t="str">
        <f>""&amp;システム取込用シート_WORK!E432</f>
        <v/>
      </c>
      <c r="F432" s="6"/>
    </row>
    <row r="433" spans="1:6">
      <c r="A433" s="4" t="str">
        <f>""&amp;システム取込用シート_WORK!A433</f>
        <v/>
      </c>
      <c r="B433" s="4" t="str">
        <f>""&amp;システム取込用シート_WORK!B433</f>
        <v/>
      </c>
      <c r="C433" s="4" t="str">
        <f>""&amp;システム取込用シート_WORK!C433</f>
        <v/>
      </c>
      <c r="D433" s="4" t="str">
        <f>""&amp;システム取込用シート_WORK!D433</f>
        <v/>
      </c>
      <c r="E433" s="4" t="str">
        <f>""&amp;システム取込用シート_WORK!E433</f>
        <v/>
      </c>
      <c r="F433" s="6"/>
    </row>
    <row r="434" spans="1:6">
      <c r="A434" s="4" t="str">
        <f>""&amp;システム取込用シート_WORK!A434</f>
        <v/>
      </c>
      <c r="B434" s="4" t="str">
        <f>""&amp;システム取込用シート_WORK!B434</f>
        <v/>
      </c>
      <c r="C434" s="4" t="str">
        <f>""&amp;システム取込用シート_WORK!C434</f>
        <v/>
      </c>
      <c r="D434" s="4" t="str">
        <f>""&amp;システム取込用シート_WORK!D434</f>
        <v/>
      </c>
      <c r="E434" s="4" t="str">
        <f>""&amp;システム取込用シート_WORK!E434</f>
        <v/>
      </c>
      <c r="F434" s="6"/>
    </row>
    <row r="435" spans="1:6">
      <c r="A435" s="4" t="str">
        <f>""&amp;システム取込用シート_WORK!A435</f>
        <v/>
      </c>
      <c r="B435" s="4" t="str">
        <f>""&amp;システム取込用シート_WORK!B435</f>
        <v/>
      </c>
      <c r="C435" s="4" t="str">
        <f>""&amp;システム取込用シート_WORK!C435</f>
        <v/>
      </c>
      <c r="D435" s="4" t="str">
        <f>""&amp;システム取込用シート_WORK!D435</f>
        <v/>
      </c>
      <c r="E435" s="4" t="str">
        <f>""&amp;システム取込用シート_WORK!E435</f>
        <v/>
      </c>
      <c r="F435" s="6"/>
    </row>
    <row r="436" spans="1:6">
      <c r="A436" s="4" t="str">
        <f>""&amp;システム取込用シート_WORK!A436</f>
        <v/>
      </c>
      <c r="B436" s="4" t="str">
        <f>""&amp;システム取込用シート_WORK!B436</f>
        <v/>
      </c>
      <c r="C436" s="4" t="str">
        <f>""&amp;システム取込用シート_WORK!C436</f>
        <v/>
      </c>
      <c r="D436" s="4" t="str">
        <f>""&amp;システム取込用シート_WORK!D436</f>
        <v/>
      </c>
      <c r="E436" s="4" t="str">
        <f>""&amp;システム取込用シート_WORK!E436</f>
        <v/>
      </c>
      <c r="F436" s="6"/>
    </row>
    <row r="437" spans="1:6">
      <c r="A437" s="4" t="str">
        <f>""&amp;システム取込用シート_WORK!A437</f>
        <v/>
      </c>
      <c r="B437" s="4" t="str">
        <f>""&amp;システム取込用シート_WORK!B437</f>
        <v/>
      </c>
      <c r="C437" s="4" t="str">
        <f>""&amp;システム取込用シート_WORK!C437</f>
        <v/>
      </c>
      <c r="D437" s="4" t="str">
        <f>""&amp;システム取込用シート_WORK!D437</f>
        <v/>
      </c>
      <c r="E437" s="4" t="str">
        <f>""&amp;システム取込用シート_WORK!E437</f>
        <v/>
      </c>
      <c r="F437" s="6"/>
    </row>
    <row r="438" spans="1:6">
      <c r="A438" s="4" t="str">
        <f>""&amp;システム取込用シート_WORK!A438</f>
        <v/>
      </c>
      <c r="B438" s="4" t="str">
        <f>""&amp;システム取込用シート_WORK!B438</f>
        <v/>
      </c>
      <c r="C438" s="4" t="str">
        <f>""&amp;システム取込用シート_WORK!C438</f>
        <v/>
      </c>
      <c r="D438" s="4" t="str">
        <f>""&amp;システム取込用シート_WORK!D438</f>
        <v/>
      </c>
      <c r="E438" s="4" t="str">
        <f>""&amp;システム取込用シート_WORK!E438</f>
        <v/>
      </c>
      <c r="F438" s="6"/>
    </row>
    <row r="439" spans="1:6">
      <c r="A439" s="4" t="str">
        <f>""&amp;システム取込用シート_WORK!A439</f>
        <v/>
      </c>
      <c r="B439" s="4" t="str">
        <f>""&amp;システム取込用シート_WORK!B439</f>
        <v/>
      </c>
      <c r="C439" s="4" t="str">
        <f>""&amp;システム取込用シート_WORK!C439</f>
        <v/>
      </c>
      <c r="D439" s="4" t="str">
        <f>""&amp;システム取込用シート_WORK!D439</f>
        <v/>
      </c>
      <c r="E439" s="4" t="str">
        <f>""&amp;システム取込用シート_WORK!E439</f>
        <v/>
      </c>
      <c r="F439" s="6"/>
    </row>
    <row r="440" spans="1:6">
      <c r="A440" s="4" t="str">
        <f>""&amp;システム取込用シート_WORK!A440</f>
        <v/>
      </c>
      <c r="B440" s="4" t="str">
        <f>""&amp;システム取込用シート_WORK!B440</f>
        <v/>
      </c>
      <c r="C440" s="4" t="str">
        <f>""&amp;システム取込用シート_WORK!C440</f>
        <v/>
      </c>
      <c r="D440" s="4" t="str">
        <f>""&amp;システム取込用シート_WORK!D440</f>
        <v/>
      </c>
      <c r="E440" s="4" t="str">
        <f>""&amp;システム取込用シート_WORK!E440</f>
        <v/>
      </c>
      <c r="F440" s="6"/>
    </row>
    <row r="441" spans="1:6">
      <c r="A441" s="4" t="str">
        <f>""&amp;システム取込用シート_WORK!A441</f>
        <v/>
      </c>
      <c r="B441" s="4" t="str">
        <f>""&amp;システム取込用シート_WORK!B441</f>
        <v/>
      </c>
      <c r="C441" s="4" t="str">
        <f>""&amp;システム取込用シート_WORK!C441</f>
        <v/>
      </c>
      <c r="D441" s="4" t="str">
        <f>""&amp;システム取込用シート_WORK!D441</f>
        <v/>
      </c>
      <c r="E441" s="4" t="str">
        <f>""&amp;システム取込用シート_WORK!E441</f>
        <v/>
      </c>
      <c r="F441" s="6"/>
    </row>
    <row r="442" spans="1:6">
      <c r="A442" s="4" t="str">
        <f>""&amp;システム取込用シート_WORK!A442</f>
        <v/>
      </c>
      <c r="B442" s="4" t="str">
        <f>""&amp;システム取込用シート_WORK!B442</f>
        <v/>
      </c>
      <c r="C442" s="4" t="str">
        <f>""&amp;システム取込用シート_WORK!C442</f>
        <v/>
      </c>
      <c r="D442" s="4" t="str">
        <f>""&amp;システム取込用シート_WORK!D442</f>
        <v/>
      </c>
      <c r="E442" s="4" t="str">
        <f>""&amp;システム取込用シート_WORK!E442</f>
        <v/>
      </c>
      <c r="F442" s="6"/>
    </row>
    <row r="443" spans="1:6">
      <c r="A443" s="4" t="str">
        <f>""&amp;システム取込用シート_WORK!A443</f>
        <v/>
      </c>
      <c r="B443" s="4" t="str">
        <f>""&amp;システム取込用シート_WORK!B443</f>
        <v/>
      </c>
      <c r="C443" s="4" t="str">
        <f>""&amp;システム取込用シート_WORK!C443</f>
        <v/>
      </c>
      <c r="D443" s="4" t="str">
        <f>""&amp;システム取込用シート_WORK!D443</f>
        <v/>
      </c>
      <c r="E443" s="4" t="str">
        <f>""&amp;システム取込用シート_WORK!E443</f>
        <v/>
      </c>
      <c r="F443" s="6"/>
    </row>
    <row r="444" spans="1:6">
      <c r="A444" s="4" t="str">
        <f>""&amp;システム取込用シート_WORK!A444</f>
        <v/>
      </c>
      <c r="B444" s="4" t="str">
        <f>""&amp;システム取込用シート_WORK!B444</f>
        <v/>
      </c>
      <c r="C444" s="4" t="str">
        <f>""&amp;システム取込用シート_WORK!C444</f>
        <v/>
      </c>
      <c r="D444" s="4" t="str">
        <f>""&amp;システム取込用シート_WORK!D444</f>
        <v/>
      </c>
      <c r="E444" s="4" t="str">
        <f>""&amp;システム取込用シート_WORK!E444</f>
        <v/>
      </c>
      <c r="F444" s="6"/>
    </row>
    <row r="445" spans="1:6">
      <c r="A445" s="4" t="str">
        <f>""&amp;システム取込用シート_WORK!A445</f>
        <v/>
      </c>
      <c r="B445" s="4" t="str">
        <f>""&amp;システム取込用シート_WORK!B445</f>
        <v/>
      </c>
      <c r="C445" s="4" t="str">
        <f>""&amp;システム取込用シート_WORK!C445</f>
        <v/>
      </c>
      <c r="D445" s="4" t="str">
        <f>""&amp;システム取込用シート_WORK!D445</f>
        <v/>
      </c>
      <c r="E445" s="4" t="str">
        <f>""&amp;システム取込用シート_WORK!E445</f>
        <v/>
      </c>
      <c r="F445" s="6"/>
    </row>
    <row r="446" spans="1:6">
      <c r="A446" s="4" t="str">
        <f>""&amp;システム取込用シート_WORK!A446</f>
        <v/>
      </c>
      <c r="B446" s="4" t="str">
        <f>""&amp;システム取込用シート_WORK!B446</f>
        <v/>
      </c>
      <c r="C446" s="4" t="str">
        <f>""&amp;システム取込用シート_WORK!C446</f>
        <v/>
      </c>
      <c r="D446" s="4" t="str">
        <f>""&amp;システム取込用シート_WORK!D446</f>
        <v/>
      </c>
      <c r="E446" s="4" t="str">
        <f>""&amp;システム取込用シート_WORK!E446</f>
        <v/>
      </c>
      <c r="F446" s="6"/>
    </row>
    <row r="447" spans="1:6">
      <c r="A447" s="4" t="str">
        <f>""&amp;システム取込用シート_WORK!A447</f>
        <v/>
      </c>
      <c r="B447" s="4" t="str">
        <f>""&amp;システム取込用シート_WORK!B447</f>
        <v/>
      </c>
      <c r="C447" s="4" t="str">
        <f>""&amp;システム取込用シート_WORK!C447</f>
        <v/>
      </c>
      <c r="D447" s="4" t="str">
        <f>""&amp;システム取込用シート_WORK!D447</f>
        <v/>
      </c>
      <c r="E447" s="4" t="str">
        <f>""&amp;システム取込用シート_WORK!E447</f>
        <v/>
      </c>
      <c r="F447" s="6"/>
    </row>
    <row r="448" spans="1:6">
      <c r="A448" s="4" t="str">
        <f>""&amp;システム取込用シート_WORK!A448</f>
        <v/>
      </c>
      <c r="B448" s="4" t="str">
        <f>""&amp;システム取込用シート_WORK!B448</f>
        <v/>
      </c>
      <c r="C448" s="4" t="str">
        <f>""&amp;システム取込用シート_WORK!C448</f>
        <v/>
      </c>
      <c r="D448" s="4" t="str">
        <f>""&amp;システム取込用シート_WORK!D448</f>
        <v/>
      </c>
      <c r="E448" s="4" t="str">
        <f>""&amp;システム取込用シート_WORK!E448</f>
        <v/>
      </c>
      <c r="F448" s="6"/>
    </row>
    <row r="449" spans="1:6">
      <c r="A449" s="4" t="str">
        <f>""&amp;システム取込用シート_WORK!A449</f>
        <v/>
      </c>
      <c r="B449" s="4" t="str">
        <f>""&amp;システム取込用シート_WORK!B449</f>
        <v/>
      </c>
      <c r="C449" s="4" t="str">
        <f>""&amp;システム取込用シート_WORK!C449</f>
        <v/>
      </c>
      <c r="D449" s="4" t="str">
        <f>""&amp;システム取込用シート_WORK!D449</f>
        <v/>
      </c>
      <c r="E449" s="4" t="str">
        <f>""&amp;システム取込用シート_WORK!E449</f>
        <v/>
      </c>
      <c r="F449" s="6"/>
    </row>
    <row r="450" spans="1:6">
      <c r="A450" s="4" t="str">
        <f>""&amp;システム取込用シート_WORK!A450</f>
        <v/>
      </c>
      <c r="B450" s="4" t="str">
        <f>""&amp;システム取込用シート_WORK!B450</f>
        <v/>
      </c>
      <c r="C450" s="4" t="str">
        <f>""&amp;システム取込用シート_WORK!C450</f>
        <v/>
      </c>
      <c r="D450" s="4" t="str">
        <f>""&amp;システム取込用シート_WORK!D450</f>
        <v/>
      </c>
      <c r="E450" s="4" t="str">
        <f>""&amp;システム取込用シート_WORK!E450</f>
        <v/>
      </c>
      <c r="F450" s="6"/>
    </row>
    <row r="451" spans="1:6">
      <c r="A451" s="4" t="str">
        <f>""&amp;システム取込用シート_WORK!A451</f>
        <v/>
      </c>
      <c r="B451" s="4" t="str">
        <f>""&amp;システム取込用シート_WORK!B451</f>
        <v/>
      </c>
      <c r="C451" s="4" t="str">
        <f>""&amp;システム取込用シート_WORK!C451</f>
        <v/>
      </c>
      <c r="D451" s="4" t="str">
        <f>""&amp;システム取込用シート_WORK!D451</f>
        <v/>
      </c>
      <c r="E451" s="4" t="str">
        <f>""&amp;システム取込用シート_WORK!E451</f>
        <v/>
      </c>
      <c r="F451" s="6"/>
    </row>
    <row r="452" spans="1:6">
      <c r="A452" s="4" t="str">
        <f>""&amp;システム取込用シート_WORK!A452</f>
        <v/>
      </c>
      <c r="B452" s="4" t="str">
        <f>""&amp;システム取込用シート_WORK!B452</f>
        <v/>
      </c>
      <c r="C452" s="4" t="str">
        <f>""&amp;システム取込用シート_WORK!C452</f>
        <v/>
      </c>
      <c r="D452" s="4" t="str">
        <f>""&amp;システム取込用シート_WORK!D452</f>
        <v/>
      </c>
      <c r="E452" s="4" t="str">
        <f>""&amp;システム取込用シート_WORK!E452</f>
        <v/>
      </c>
      <c r="F452" s="6"/>
    </row>
    <row r="453" spans="1:6">
      <c r="A453" s="4" t="str">
        <f>""&amp;システム取込用シート_WORK!A453</f>
        <v/>
      </c>
      <c r="B453" s="4" t="str">
        <f>""&amp;システム取込用シート_WORK!B453</f>
        <v/>
      </c>
      <c r="C453" s="4" t="str">
        <f>""&amp;システム取込用シート_WORK!C453</f>
        <v/>
      </c>
      <c r="D453" s="4" t="str">
        <f>""&amp;システム取込用シート_WORK!D453</f>
        <v/>
      </c>
      <c r="E453" s="4" t="str">
        <f>""&amp;システム取込用シート_WORK!E453</f>
        <v/>
      </c>
      <c r="F453" s="6"/>
    </row>
    <row r="454" spans="1:6">
      <c r="A454" s="4" t="str">
        <f>""&amp;システム取込用シート_WORK!A454</f>
        <v/>
      </c>
      <c r="B454" s="4" t="str">
        <f>""&amp;システム取込用シート_WORK!B454</f>
        <v/>
      </c>
      <c r="C454" s="4" t="str">
        <f>""&amp;システム取込用シート_WORK!C454</f>
        <v/>
      </c>
      <c r="D454" s="4" t="str">
        <f>""&amp;システム取込用シート_WORK!D454</f>
        <v/>
      </c>
      <c r="E454" s="4" t="str">
        <f>""&amp;システム取込用シート_WORK!E454</f>
        <v/>
      </c>
      <c r="F454" s="6"/>
    </row>
    <row r="455" spans="1:6">
      <c r="A455" s="4" t="str">
        <f>""&amp;システム取込用シート_WORK!A455</f>
        <v/>
      </c>
      <c r="B455" s="4" t="str">
        <f>""&amp;システム取込用シート_WORK!B455</f>
        <v/>
      </c>
      <c r="C455" s="4" t="str">
        <f>""&amp;システム取込用シート_WORK!C455</f>
        <v/>
      </c>
      <c r="D455" s="4" t="str">
        <f>""&amp;システム取込用シート_WORK!D455</f>
        <v/>
      </c>
      <c r="E455" s="4" t="str">
        <f>""&amp;システム取込用シート_WORK!E455</f>
        <v/>
      </c>
      <c r="F455" s="6"/>
    </row>
    <row r="456" spans="1:6">
      <c r="A456" s="4" t="str">
        <f>""&amp;システム取込用シート_WORK!A456</f>
        <v/>
      </c>
      <c r="B456" s="4" t="str">
        <f>""&amp;システム取込用シート_WORK!B456</f>
        <v/>
      </c>
      <c r="C456" s="4" t="str">
        <f>""&amp;システム取込用シート_WORK!C456</f>
        <v/>
      </c>
      <c r="D456" s="4" t="str">
        <f>""&amp;システム取込用シート_WORK!D456</f>
        <v/>
      </c>
      <c r="E456" s="4" t="str">
        <f>""&amp;システム取込用シート_WORK!E456</f>
        <v/>
      </c>
      <c r="F456" s="6"/>
    </row>
    <row r="457" spans="1:6">
      <c r="A457" s="4" t="str">
        <f>""&amp;システム取込用シート_WORK!A457</f>
        <v/>
      </c>
      <c r="B457" s="4" t="str">
        <f>""&amp;システム取込用シート_WORK!B457</f>
        <v/>
      </c>
      <c r="C457" s="4" t="str">
        <f>""&amp;システム取込用シート_WORK!C457</f>
        <v/>
      </c>
      <c r="D457" s="4" t="str">
        <f>""&amp;システム取込用シート_WORK!D457</f>
        <v/>
      </c>
      <c r="E457" s="4" t="str">
        <f>""&amp;システム取込用シート_WORK!E457</f>
        <v/>
      </c>
      <c r="F457" s="6"/>
    </row>
    <row r="458" spans="1:6">
      <c r="A458" s="4" t="str">
        <f>""&amp;システム取込用シート_WORK!A458</f>
        <v/>
      </c>
      <c r="B458" s="4" t="str">
        <f>""&amp;システム取込用シート_WORK!B458</f>
        <v/>
      </c>
      <c r="C458" s="4" t="str">
        <f>""&amp;システム取込用シート_WORK!C458</f>
        <v/>
      </c>
      <c r="D458" s="4" t="str">
        <f>""&amp;システム取込用シート_WORK!D458</f>
        <v/>
      </c>
      <c r="E458" s="4" t="str">
        <f>""&amp;システム取込用シート_WORK!E458</f>
        <v/>
      </c>
      <c r="F458" s="6"/>
    </row>
    <row r="459" spans="1:6">
      <c r="A459" s="4" t="str">
        <f>""&amp;システム取込用シート_WORK!A459</f>
        <v/>
      </c>
      <c r="B459" s="4" t="str">
        <f>""&amp;システム取込用シート_WORK!B459</f>
        <v/>
      </c>
      <c r="C459" s="4" t="str">
        <f>""&amp;システム取込用シート_WORK!C459</f>
        <v/>
      </c>
      <c r="D459" s="4" t="str">
        <f>""&amp;システム取込用シート_WORK!D459</f>
        <v/>
      </c>
      <c r="E459" s="4" t="str">
        <f>""&amp;システム取込用シート_WORK!E459</f>
        <v/>
      </c>
      <c r="F459" s="6"/>
    </row>
    <row r="460" spans="1:6">
      <c r="A460" s="4" t="str">
        <f>""&amp;システム取込用シート_WORK!A460</f>
        <v/>
      </c>
      <c r="B460" s="4" t="str">
        <f>""&amp;システム取込用シート_WORK!B460</f>
        <v/>
      </c>
      <c r="C460" s="4" t="str">
        <f>""&amp;システム取込用シート_WORK!C460</f>
        <v/>
      </c>
      <c r="D460" s="4" t="str">
        <f>""&amp;システム取込用シート_WORK!D460</f>
        <v/>
      </c>
      <c r="E460" s="4" t="str">
        <f>""&amp;システム取込用シート_WORK!E460</f>
        <v/>
      </c>
      <c r="F460" s="6"/>
    </row>
    <row r="461" spans="1:6">
      <c r="A461" s="4" t="str">
        <f>""&amp;システム取込用シート_WORK!A461</f>
        <v/>
      </c>
      <c r="B461" s="4" t="str">
        <f>""&amp;システム取込用シート_WORK!B461</f>
        <v/>
      </c>
      <c r="C461" s="4" t="str">
        <f>""&amp;システム取込用シート_WORK!C461</f>
        <v/>
      </c>
      <c r="D461" s="4" t="str">
        <f>""&amp;システム取込用シート_WORK!D461</f>
        <v/>
      </c>
      <c r="E461" s="4" t="str">
        <f>""&amp;システム取込用シート_WORK!E461</f>
        <v/>
      </c>
      <c r="F461" s="6"/>
    </row>
    <row r="462" spans="1:6">
      <c r="A462" s="4" t="str">
        <f>""&amp;システム取込用シート_WORK!A462</f>
        <v/>
      </c>
      <c r="B462" s="4" t="str">
        <f>""&amp;システム取込用シート_WORK!B462</f>
        <v/>
      </c>
      <c r="C462" s="4" t="str">
        <f>""&amp;システム取込用シート_WORK!C462</f>
        <v/>
      </c>
      <c r="D462" s="4" t="str">
        <f>""&amp;システム取込用シート_WORK!D462</f>
        <v/>
      </c>
      <c r="E462" s="4" t="str">
        <f>""&amp;システム取込用シート_WORK!E462</f>
        <v/>
      </c>
      <c r="F462" s="6"/>
    </row>
    <row r="463" spans="1:6">
      <c r="A463" s="4" t="str">
        <f>""&amp;システム取込用シート_WORK!A463</f>
        <v/>
      </c>
      <c r="B463" s="4" t="str">
        <f>""&amp;システム取込用シート_WORK!B463</f>
        <v/>
      </c>
      <c r="C463" s="4" t="str">
        <f>""&amp;システム取込用シート_WORK!C463</f>
        <v/>
      </c>
      <c r="D463" s="4" t="str">
        <f>""&amp;システム取込用シート_WORK!D463</f>
        <v/>
      </c>
      <c r="E463" s="4" t="str">
        <f>""&amp;システム取込用シート_WORK!E463</f>
        <v/>
      </c>
      <c r="F463" s="6"/>
    </row>
    <row r="464" spans="1:6">
      <c r="A464" s="4" t="str">
        <f>""&amp;システム取込用シート_WORK!A464</f>
        <v/>
      </c>
      <c r="B464" s="4" t="str">
        <f>""&amp;システム取込用シート_WORK!B464</f>
        <v/>
      </c>
      <c r="C464" s="4" t="str">
        <f>""&amp;システム取込用シート_WORK!C464</f>
        <v/>
      </c>
      <c r="D464" s="4" t="str">
        <f>""&amp;システム取込用シート_WORK!D464</f>
        <v/>
      </c>
      <c r="E464" s="4" t="str">
        <f>""&amp;システム取込用シート_WORK!E464</f>
        <v/>
      </c>
      <c r="F464" s="6"/>
    </row>
    <row r="465" spans="1:6">
      <c r="A465" s="4" t="str">
        <f>""&amp;システム取込用シート_WORK!A465</f>
        <v/>
      </c>
      <c r="B465" s="4" t="str">
        <f>""&amp;システム取込用シート_WORK!B465</f>
        <v/>
      </c>
      <c r="C465" s="4" t="str">
        <f>""&amp;システム取込用シート_WORK!C465</f>
        <v/>
      </c>
      <c r="D465" s="4" t="str">
        <f>""&amp;システム取込用シート_WORK!D465</f>
        <v/>
      </c>
      <c r="E465" s="4" t="str">
        <f>""&amp;システム取込用シート_WORK!E465</f>
        <v/>
      </c>
      <c r="F465" s="6"/>
    </row>
    <row r="466" spans="1:6">
      <c r="A466" s="4" t="str">
        <f>""&amp;システム取込用シート_WORK!A466</f>
        <v/>
      </c>
      <c r="B466" s="4" t="str">
        <f>""&amp;システム取込用シート_WORK!B466</f>
        <v/>
      </c>
      <c r="C466" s="4" t="str">
        <f>""&amp;システム取込用シート_WORK!C466</f>
        <v/>
      </c>
      <c r="D466" s="4" t="str">
        <f>""&amp;システム取込用シート_WORK!D466</f>
        <v/>
      </c>
      <c r="E466" s="4" t="str">
        <f>""&amp;システム取込用シート_WORK!E466</f>
        <v/>
      </c>
      <c r="F466" s="6"/>
    </row>
    <row r="467" spans="1:6">
      <c r="A467" s="4" t="str">
        <f>""&amp;システム取込用シート_WORK!A467</f>
        <v/>
      </c>
      <c r="B467" s="4" t="str">
        <f>""&amp;システム取込用シート_WORK!B467</f>
        <v/>
      </c>
      <c r="C467" s="4" t="str">
        <f>""&amp;システム取込用シート_WORK!C467</f>
        <v/>
      </c>
      <c r="D467" s="4" t="str">
        <f>""&amp;システム取込用シート_WORK!D467</f>
        <v/>
      </c>
      <c r="E467" s="4" t="str">
        <f>""&amp;システム取込用シート_WORK!E467</f>
        <v/>
      </c>
      <c r="F467" s="6"/>
    </row>
    <row r="468" spans="1:6">
      <c r="A468" s="4" t="str">
        <f>""&amp;システム取込用シート_WORK!A468</f>
        <v/>
      </c>
      <c r="B468" s="4" t="str">
        <f>""&amp;システム取込用シート_WORK!B468</f>
        <v/>
      </c>
      <c r="C468" s="4" t="str">
        <f>""&amp;システム取込用シート_WORK!C468</f>
        <v/>
      </c>
      <c r="D468" s="4" t="str">
        <f>""&amp;システム取込用シート_WORK!D468</f>
        <v/>
      </c>
      <c r="E468" s="4" t="str">
        <f>""&amp;システム取込用シート_WORK!E468</f>
        <v/>
      </c>
      <c r="F468" s="6"/>
    </row>
    <row r="469" spans="1:6">
      <c r="A469" s="4" t="str">
        <f>""&amp;システム取込用シート_WORK!A469</f>
        <v/>
      </c>
      <c r="B469" s="4" t="str">
        <f>""&amp;システム取込用シート_WORK!B469</f>
        <v/>
      </c>
      <c r="C469" s="4" t="str">
        <f>""&amp;システム取込用シート_WORK!C469</f>
        <v/>
      </c>
      <c r="D469" s="4" t="str">
        <f>""&amp;システム取込用シート_WORK!D469</f>
        <v/>
      </c>
      <c r="E469" s="4" t="str">
        <f>""&amp;システム取込用シート_WORK!E469</f>
        <v/>
      </c>
      <c r="F469" s="6"/>
    </row>
    <row r="470" spans="1:6">
      <c r="A470" s="4" t="str">
        <f>""&amp;システム取込用シート_WORK!A470</f>
        <v/>
      </c>
      <c r="B470" s="4" t="str">
        <f>""&amp;システム取込用シート_WORK!B470</f>
        <v/>
      </c>
      <c r="C470" s="4" t="str">
        <f>""&amp;システム取込用シート_WORK!C470</f>
        <v/>
      </c>
      <c r="D470" s="4" t="str">
        <f>""&amp;システム取込用シート_WORK!D470</f>
        <v/>
      </c>
      <c r="E470" s="4" t="str">
        <f>""&amp;システム取込用シート_WORK!E470</f>
        <v/>
      </c>
      <c r="F470" s="6"/>
    </row>
    <row r="471" spans="1:6">
      <c r="A471" s="4" t="str">
        <f>""&amp;システム取込用シート_WORK!A471</f>
        <v/>
      </c>
      <c r="B471" s="4" t="str">
        <f>""&amp;システム取込用シート_WORK!B471</f>
        <v/>
      </c>
      <c r="C471" s="4" t="str">
        <f>""&amp;システム取込用シート_WORK!C471</f>
        <v/>
      </c>
      <c r="D471" s="4" t="str">
        <f>""&amp;システム取込用シート_WORK!D471</f>
        <v/>
      </c>
      <c r="E471" s="4" t="str">
        <f>""&amp;システム取込用シート_WORK!E471</f>
        <v/>
      </c>
      <c r="F471" s="6"/>
    </row>
    <row r="472" spans="1:6">
      <c r="A472" s="4" t="str">
        <f>""&amp;システム取込用シート_WORK!A472</f>
        <v/>
      </c>
      <c r="B472" s="4" t="str">
        <f>""&amp;システム取込用シート_WORK!B472</f>
        <v/>
      </c>
      <c r="C472" s="4" t="str">
        <f>""&amp;システム取込用シート_WORK!C472</f>
        <v/>
      </c>
      <c r="D472" s="4" t="str">
        <f>""&amp;システム取込用シート_WORK!D472</f>
        <v/>
      </c>
      <c r="E472" s="4" t="str">
        <f>""&amp;システム取込用シート_WORK!E472</f>
        <v/>
      </c>
      <c r="F472" s="6"/>
    </row>
    <row r="473" spans="1:6">
      <c r="A473" s="4" t="str">
        <f>""&amp;システム取込用シート_WORK!A473</f>
        <v/>
      </c>
      <c r="B473" s="4" t="str">
        <f>""&amp;システム取込用シート_WORK!B473</f>
        <v/>
      </c>
      <c r="C473" s="4" t="str">
        <f>""&amp;システム取込用シート_WORK!C473</f>
        <v/>
      </c>
      <c r="D473" s="4" t="str">
        <f>""&amp;システム取込用シート_WORK!D473</f>
        <v/>
      </c>
      <c r="E473" s="4" t="str">
        <f>""&amp;システム取込用シート_WORK!E473</f>
        <v/>
      </c>
      <c r="F473" s="6"/>
    </row>
    <row r="474" spans="1:6">
      <c r="A474" s="4" t="str">
        <f>""&amp;システム取込用シート_WORK!A474</f>
        <v/>
      </c>
      <c r="B474" s="4" t="str">
        <f>""&amp;システム取込用シート_WORK!B474</f>
        <v/>
      </c>
      <c r="C474" s="4" t="str">
        <f>""&amp;システム取込用シート_WORK!C474</f>
        <v/>
      </c>
      <c r="D474" s="4" t="str">
        <f>""&amp;システム取込用シート_WORK!D474</f>
        <v/>
      </c>
      <c r="E474" s="4" t="str">
        <f>""&amp;システム取込用シート_WORK!E474</f>
        <v/>
      </c>
      <c r="F474" s="6"/>
    </row>
    <row r="475" spans="1:6">
      <c r="A475" s="4" t="str">
        <f>""&amp;システム取込用シート_WORK!A475</f>
        <v/>
      </c>
      <c r="B475" s="4" t="str">
        <f>""&amp;システム取込用シート_WORK!B475</f>
        <v/>
      </c>
      <c r="C475" s="4" t="str">
        <f>""&amp;システム取込用シート_WORK!C475</f>
        <v/>
      </c>
      <c r="D475" s="4" t="str">
        <f>""&amp;システム取込用シート_WORK!D475</f>
        <v/>
      </c>
      <c r="E475" s="4" t="str">
        <f>""&amp;システム取込用シート_WORK!E475</f>
        <v/>
      </c>
      <c r="F475" s="6"/>
    </row>
    <row r="476" spans="1:6">
      <c r="A476" s="4" t="str">
        <f>""&amp;システム取込用シート_WORK!A476</f>
        <v/>
      </c>
      <c r="B476" s="4" t="str">
        <f>""&amp;システム取込用シート_WORK!B476</f>
        <v/>
      </c>
      <c r="C476" s="4" t="str">
        <f>""&amp;システム取込用シート_WORK!C476</f>
        <v/>
      </c>
      <c r="D476" s="4" t="str">
        <f>""&amp;システム取込用シート_WORK!D476</f>
        <v/>
      </c>
      <c r="E476" s="4" t="str">
        <f>""&amp;システム取込用シート_WORK!E476</f>
        <v/>
      </c>
      <c r="F476" s="6"/>
    </row>
    <row r="477" spans="1:6">
      <c r="A477" s="4" t="str">
        <f>""&amp;システム取込用シート_WORK!A477</f>
        <v/>
      </c>
      <c r="B477" s="4" t="str">
        <f>""&amp;システム取込用シート_WORK!B477</f>
        <v/>
      </c>
      <c r="C477" s="4" t="str">
        <f>""&amp;システム取込用シート_WORK!C477</f>
        <v/>
      </c>
      <c r="D477" s="4" t="str">
        <f>""&amp;システム取込用シート_WORK!D477</f>
        <v/>
      </c>
      <c r="E477" s="4" t="str">
        <f>""&amp;システム取込用シート_WORK!E477</f>
        <v/>
      </c>
      <c r="F477" s="6"/>
    </row>
    <row r="478" spans="1:6">
      <c r="A478" s="4" t="str">
        <f>""&amp;システム取込用シート_WORK!A478</f>
        <v/>
      </c>
      <c r="B478" s="4" t="str">
        <f>""&amp;システム取込用シート_WORK!B478</f>
        <v/>
      </c>
      <c r="C478" s="4" t="str">
        <f>""&amp;システム取込用シート_WORK!C478</f>
        <v/>
      </c>
      <c r="D478" s="4" t="str">
        <f>""&amp;システム取込用シート_WORK!D478</f>
        <v/>
      </c>
      <c r="E478" s="4" t="str">
        <f>""&amp;システム取込用シート_WORK!E478</f>
        <v/>
      </c>
      <c r="F478" s="6"/>
    </row>
    <row r="479" spans="1:6">
      <c r="A479" s="4" t="str">
        <f>""&amp;システム取込用シート_WORK!A479</f>
        <v/>
      </c>
      <c r="B479" s="4" t="str">
        <f>""&amp;システム取込用シート_WORK!B479</f>
        <v/>
      </c>
      <c r="C479" s="4" t="str">
        <f>""&amp;システム取込用シート_WORK!C479</f>
        <v/>
      </c>
      <c r="D479" s="4" t="str">
        <f>""&amp;システム取込用シート_WORK!D479</f>
        <v/>
      </c>
      <c r="E479" s="4" t="str">
        <f>""&amp;システム取込用シート_WORK!E479</f>
        <v/>
      </c>
      <c r="F479" s="6"/>
    </row>
    <row r="480" spans="1:6">
      <c r="A480" s="4" t="str">
        <f>""&amp;システム取込用シート_WORK!A480</f>
        <v/>
      </c>
      <c r="B480" s="4" t="str">
        <f>""&amp;システム取込用シート_WORK!B480</f>
        <v/>
      </c>
      <c r="C480" s="4" t="str">
        <f>""&amp;システム取込用シート_WORK!C480</f>
        <v/>
      </c>
      <c r="D480" s="4" t="str">
        <f>""&amp;システム取込用シート_WORK!D480</f>
        <v/>
      </c>
      <c r="E480" s="4" t="str">
        <f>""&amp;システム取込用シート_WORK!E480</f>
        <v/>
      </c>
      <c r="F480" s="6"/>
    </row>
    <row r="481" spans="1:6">
      <c r="A481" s="4" t="str">
        <f>""&amp;システム取込用シート_WORK!A481</f>
        <v/>
      </c>
      <c r="B481" s="4" t="str">
        <f>""&amp;システム取込用シート_WORK!B481</f>
        <v/>
      </c>
      <c r="C481" s="4" t="str">
        <f>""&amp;システム取込用シート_WORK!C481</f>
        <v/>
      </c>
      <c r="D481" s="4" t="str">
        <f>""&amp;システム取込用シート_WORK!D481</f>
        <v/>
      </c>
      <c r="E481" s="4" t="str">
        <f>""&amp;システム取込用シート_WORK!E481</f>
        <v/>
      </c>
      <c r="F481" s="6"/>
    </row>
    <row r="482" spans="1:6">
      <c r="A482" s="4" t="str">
        <f>""&amp;システム取込用シート_WORK!A482</f>
        <v/>
      </c>
      <c r="B482" s="4" t="str">
        <f>""&amp;システム取込用シート_WORK!B482</f>
        <v/>
      </c>
      <c r="C482" s="4" t="str">
        <f>""&amp;システム取込用シート_WORK!C482</f>
        <v/>
      </c>
      <c r="D482" s="4" t="str">
        <f>""&amp;システム取込用シート_WORK!D482</f>
        <v/>
      </c>
      <c r="E482" s="4" t="str">
        <f>""&amp;システム取込用シート_WORK!E482</f>
        <v/>
      </c>
      <c r="F482" s="6"/>
    </row>
    <row r="483" spans="1:6">
      <c r="A483" s="4" t="str">
        <f>""&amp;システム取込用シート_WORK!A483</f>
        <v/>
      </c>
      <c r="B483" s="4" t="str">
        <f>""&amp;システム取込用シート_WORK!B483</f>
        <v/>
      </c>
      <c r="C483" s="4" t="str">
        <f>""&amp;システム取込用シート_WORK!C483</f>
        <v/>
      </c>
      <c r="D483" s="4" t="str">
        <f>""&amp;システム取込用シート_WORK!D483</f>
        <v/>
      </c>
      <c r="E483" s="4" t="str">
        <f>""&amp;システム取込用シート_WORK!E483</f>
        <v/>
      </c>
      <c r="F483" s="6"/>
    </row>
    <row r="484" spans="1:6">
      <c r="A484" s="4" t="str">
        <f>""&amp;システム取込用シート_WORK!A484</f>
        <v/>
      </c>
      <c r="B484" s="4" t="str">
        <f>""&amp;システム取込用シート_WORK!B484</f>
        <v/>
      </c>
      <c r="C484" s="4" t="str">
        <f>""&amp;システム取込用シート_WORK!C484</f>
        <v/>
      </c>
      <c r="D484" s="4" t="str">
        <f>""&amp;システム取込用シート_WORK!D484</f>
        <v/>
      </c>
      <c r="E484" s="4" t="str">
        <f>""&amp;システム取込用シート_WORK!E484</f>
        <v/>
      </c>
      <c r="F484" s="6"/>
    </row>
    <row r="485" spans="1:6">
      <c r="A485" s="4" t="str">
        <f>""&amp;システム取込用シート_WORK!A485</f>
        <v/>
      </c>
      <c r="B485" s="4" t="str">
        <f>""&amp;システム取込用シート_WORK!B485</f>
        <v/>
      </c>
      <c r="C485" s="4" t="str">
        <f>""&amp;システム取込用シート_WORK!C485</f>
        <v/>
      </c>
      <c r="D485" s="4" t="str">
        <f>""&amp;システム取込用シート_WORK!D485</f>
        <v/>
      </c>
      <c r="E485" s="4" t="str">
        <f>""&amp;システム取込用シート_WORK!E485</f>
        <v/>
      </c>
      <c r="F485" s="6"/>
    </row>
    <row r="486" spans="1:6">
      <c r="A486" s="4" t="str">
        <f>""&amp;システム取込用シート_WORK!A486</f>
        <v/>
      </c>
      <c r="B486" s="4" t="str">
        <f>""&amp;システム取込用シート_WORK!B486</f>
        <v/>
      </c>
      <c r="C486" s="4" t="str">
        <f>""&amp;システム取込用シート_WORK!C486</f>
        <v/>
      </c>
      <c r="D486" s="4" t="str">
        <f>""&amp;システム取込用シート_WORK!D486</f>
        <v/>
      </c>
      <c r="E486" s="4" t="str">
        <f>""&amp;システム取込用シート_WORK!E486</f>
        <v/>
      </c>
      <c r="F486" s="6"/>
    </row>
    <row r="487" spans="1:6">
      <c r="A487" s="4" t="str">
        <f>""&amp;システム取込用シート_WORK!A487</f>
        <v/>
      </c>
      <c r="B487" s="4" t="str">
        <f>""&amp;システム取込用シート_WORK!B487</f>
        <v/>
      </c>
      <c r="C487" s="4" t="str">
        <f>""&amp;システム取込用シート_WORK!C487</f>
        <v/>
      </c>
      <c r="D487" s="4" t="str">
        <f>""&amp;システム取込用シート_WORK!D487</f>
        <v/>
      </c>
      <c r="E487" s="4" t="str">
        <f>""&amp;システム取込用シート_WORK!E487</f>
        <v/>
      </c>
      <c r="F487" s="6"/>
    </row>
    <row r="488" spans="1:6">
      <c r="A488" s="4" t="str">
        <f>""&amp;システム取込用シート_WORK!A488</f>
        <v/>
      </c>
      <c r="B488" s="4" t="str">
        <f>""&amp;システム取込用シート_WORK!B488</f>
        <v/>
      </c>
      <c r="C488" s="4" t="str">
        <f>""&amp;システム取込用シート_WORK!C488</f>
        <v/>
      </c>
      <c r="D488" s="4" t="str">
        <f>""&amp;システム取込用シート_WORK!D488</f>
        <v/>
      </c>
      <c r="E488" s="4" t="str">
        <f>""&amp;システム取込用シート_WORK!E488</f>
        <v/>
      </c>
      <c r="F488" s="6"/>
    </row>
    <row r="489" spans="1:6">
      <c r="A489" s="4" t="str">
        <f>""&amp;システム取込用シート_WORK!A489</f>
        <v/>
      </c>
      <c r="B489" s="4" t="str">
        <f>""&amp;システム取込用シート_WORK!B489</f>
        <v/>
      </c>
      <c r="C489" s="4" t="str">
        <f>""&amp;システム取込用シート_WORK!C489</f>
        <v/>
      </c>
      <c r="D489" s="4" t="str">
        <f>""&amp;システム取込用シート_WORK!D489</f>
        <v/>
      </c>
      <c r="E489" s="4" t="str">
        <f>""&amp;システム取込用シート_WORK!E489</f>
        <v/>
      </c>
      <c r="F489" s="6"/>
    </row>
    <row r="490" spans="1:6">
      <c r="A490" s="4" t="str">
        <f>""&amp;システム取込用シート_WORK!A490</f>
        <v/>
      </c>
      <c r="B490" s="4" t="str">
        <f>""&amp;システム取込用シート_WORK!B490</f>
        <v/>
      </c>
      <c r="C490" s="4" t="str">
        <f>""&amp;システム取込用シート_WORK!C490</f>
        <v/>
      </c>
      <c r="D490" s="4" t="str">
        <f>""&amp;システム取込用シート_WORK!D490</f>
        <v/>
      </c>
      <c r="E490" s="4" t="str">
        <f>""&amp;システム取込用シート_WORK!E490</f>
        <v/>
      </c>
      <c r="F490" s="6"/>
    </row>
    <row r="491" spans="1:6">
      <c r="A491" s="4" t="str">
        <f>""&amp;システム取込用シート_WORK!A491</f>
        <v/>
      </c>
      <c r="B491" s="4" t="str">
        <f>""&amp;システム取込用シート_WORK!B491</f>
        <v/>
      </c>
      <c r="C491" s="4" t="str">
        <f>""&amp;システム取込用シート_WORK!C491</f>
        <v/>
      </c>
      <c r="D491" s="4" t="str">
        <f>""&amp;システム取込用シート_WORK!D491</f>
        <v/>
      </c>
      <c r="E491" s="4" t="str">
        <f>""&amp;システム取込用シート_WORK!E491</f>
        <v/>
      </c>
      <c r="F491" s="6"/>
    </row>
    <row r="492" spans="1:6">
      <c r="A492" s="4" t="str">
        <f>""&amp;システム取込用シート_WORK!A492</f>
        <v/>
      </c>
      <c r="B492" s="4" t="str">
        <f>""&amp;システム取込用シート_WORK!B492</f>
        <v/>
      </c>
      <c r="C492" s="4" t="str">
        <f>""&amp;システム取込用シート_WORK!C492</f>
        <v/>
      </c>
      <c r="D492" s="4" t="str">
        <f>""&amp;システム取込用シート_WORK!D492</f>
        <v/>
      </c>
      <c r="E492" s="4" t="str">
        <f>""&amp;システム取込用シート_WORK!E492</f>
        <v/>
      </c>
      <c r="F492" s="6"/>
    </row>
    <row r="493" spans="1:6">
      <c r="A493" s="4" t="str">
        <f>""&amp;システム取込用シート_WORK!A493</f>
        <v/>
      </c>
      <c r="B493" s="4" t="str">
        <f>""&amp;システム取込用シート_WORK!B493</f>
        <v/>
      </c>
      <c r="C493" s="4" t="str">
        <f>""&amp;システム取込用シート_WORK!C493</f>
        <v/>
      </c>
      <c r="D493" s="4" t="str">
        <f>""&amp;システム取込用シート_WORK!D493</f>
        <v/>
      </c>
      <c r="E493" s="4" t="str">
        <f>""&amp;システム取込用シート_WORK!E493</f>
        <v/>
      </c>
      <c r="F493" s="6"/>
    </row>
    <row r="494" spans="1:6">
      <c r="A494" s="4" t="str">
        <f>""&amp;システム取込用シート_WORK!A494</f>
        <v/>
      </c>
      <c r="B494" s="4" t="str">
        <f>""&amp;システム取込用シート_WORK!B494</f>
        <v/>
      </c>
      <c r="C494" s="4" t="str">
        <f>""&amp;システム取込用シート_WORK!C494</f>
        <v/>
      </c>
      <c r="D494" s="4" t="str">
        <f>""&amp;システム取込用シート_WORK!D494</f>
        <v/>
      </c>
      <c r="E494" s="4" t="str">
        <f>""&amp;システム取込用シート_WORK!E494</f>
        <v/>
      </c>
      <c r="F494" s="6"/>
    </row>
    <row r="495" spans="1:6">
      <c r="A495" s="4" t="str">
        <f>""&amp;システム取込用シート_WORK!A495</f>
        <v/>
      </c>
      <c r="B495" s="4" t="str">
        <f>""&amp;システム取込用シート_WORK!B495</f>
        <v/>
      </c>
      <c r="C495" s="4" t="str">
        <f>""&amp;システム取込用シート_WORK!C495</f>
        <v/>
      </c>
      <c r="D495" s="4" t="str">
        <f>""&amp;システム取込用シート_WORK!D495</f>
        <v/>
      </c>
      <c r="E495" s="4" t="str">
        <f>""&amp;システム取込用シート_WORK!E495</f>
        <v/>
      </c>
      <c r="F495" s="6"/>
    </row>
    <row r="496" spans="1:6">
      <c r="A496" s="4" t="str">
        <f>""&amp;システム取込用シート_WORK!A496</f>
        <v/>
      </c>
      <c r="B496" s="4" t="str">
        <f>""&amp;システム取込用シート_WORK!B496</f>
        <v/>
      </c>
      <c r="C496" s="4" t="str">
        <f>""&amp;システム取込用シート_WORK!C496</f>
        <v/>
      </c>
      <c r="D496" s="4" t="str">
        <f>""&amp;システム取込用シート_WORK!D496</f>
        <v/>
      </c>
      <c r="E496" s="4" t="str">
        <f>""&amp;システム取込用シート_WORK!E496</f>
        <v/>
      </c>
      <c r="F496" s="6"/>
    </row>
    <row r="497" spans="1:6">
      <c r="A497" s="4" t="str">
        <f>""&amp;システム取込用シート_WORK!A497</f>
        <v/>
      </c>
      <c r="B497" s="4" t="str">
        <f>""&amp;システム取込用シート_WORK!B497</f>
        <v/>
      </c>
      <c r="C497" s="4" t="str">
        <f>""&amp;システム取込用シート_WORK!C497</f>
        <v/>
      </c>
      <c r="D497" s="4" t="str">
        <f>""&amp;システム取込用シート_WORK!D497</f>
        <v/>
      </c>
      <c r="E497" s="4" t="str">
        <f>""&amp;システム取込用シート_WORK!E497</f>
        <v/>
      </c>
      <c r="F497" s="6"/>
    </row>
    <row r="498" spans="1:6">
      <c r="A498" s="4" t="str">
        <f>""&amp;システム取込用シート_WORK!A498</f>
        <v/>
      </c>
      <c r="B498" s="4" t="str">
        <f>""&amp;システム取込用シート_WORK!B498</f>
        <v/>
      </c>
      <c r="C498" s="4" t="str">
        <f>""&amp;システム取込用シート_WORK!C498</f>
        <v/>
      </c>
      <c r="D498" s="4" t="str">
        <f>""&amp;システム取込用シート_WORK!D498</f>
        <v/>
      </c>
      <c r="E498" s="4" t="str">
        <f>""&amp;システム取込用シート_WORK!E498</f>
        <v/>
      </c>
      <c r="F498" s="6"/>
    </row>
    <row r="499" spans="1:6">
      <c r="A499" s="4" t="str">
        <f>""&amp;システム取込用シート_WORK!A499</f>
        <v/>
      </c>
      <c r="B499" s="4" t="str">
        <f>""&amp;システム取込用シート_WORK!B499</f>
        <v/>
      </c>
      <c r="C499" s="4" t="str">
        <f>""&amp;システム取込用シート_WORK!C499</f>
        <v/>
      </c>
      <c r="D499" s="4" t="str">
        <f>""&amp;システム取込用シート_WORK!D499</f>
        <v/>
      </c>
      <c r="E499" s="4" t="str">
        <f>""&amp;システム取込用シート_WORK!E499</f>
        <v/>
      </c>
      <c r="F499" s="6"/>
    </row>
    <row r="500" spans="1:6">
      <c r="A500" s="4" t="str">
        <f>""&amp;システム取込用シート_WORK!A500</f>
        <v/>
      </c>
      <c r="B500" s="4" t="str">
        <f>""&amp;システム取込用シート_WORK!B500</f>
        <v/>
      </c>
      <c r="C500" s="4" t="str">
        <f>""&amp;システム取込用シート_WORK!C500</f>
        <v/>
      </c>
      <c r="D500" s="4" t="str">
        <f>""&amp;システム取込用シート_WORK!D500</f>
        <v/>
      </c>
      <c r="E500" s="4" t="str">
        <f>""&amp;システム取込用シート_WORK!E500</f>
        <v/>
      </c>
      <c r="F500" s="6"/>
    </row>
    <row r="501" spans="1:6">
      <c r="A501" s="4" t="str">
        <f>""&amp;システム取込用シート_WORK!A501</f>
        <v/>
      </c>
      <c r="B501" s="4" t="str">
        <f>""&amp;システム取込用シート_WORK!B501</f>
        <v/>
      </c>
      <c r="C501" s="4" t="str">
        <f>""&amp;システム取込用シート_WORK!C501</f>
        <v/>
      </c>
      <c r="D501" s="4" t="str">
        <f>""&amp;システム取込用シート_WORK!D501</f>
        <v/>
      </c>
      <c r="E501" s="4" t="str">
        <f>""&amp;システム取込用シート_WORK!E501</f>
        <v/>
      </c>
      <c r="F501" s="6"/>
    </row>
    <row r="502" spans="1:6">
      <c r="A502" s="4" t="str">
        <f>""&amp;システム取込用シート_WORK!A502</f>
        <v/>
      </c>
      <c r="B502" s="4" t="str">
        <f>""&amp;システム取込用シート_WORK!B502</f>
        <v/>
      </c>
      <c r="C502" s="4" t="str">
        <f>""&amp;システム取込用シート_WORK!C502</f>
        <v/>
      </c>
      <c r="D502" s="4" t="str">
        <f>""&amp;システム取込用シート_WORK!D502</f>
        <v/>
      </c>
      <c r="E502" s="4" t="str">
        <f>""&amp;システム取込用シート_WORK!E502</f>
        <v/>
      </c>
      <c r="F502" s="6"/>
    </row>
    <row r="503" spans="1:6">
      <c r="A503" s="4" t="str">
        <f>""&amp;システム取込用シート_WORK!A503</f>
        <v/>
      </c>
      <c r="B503" s="4" t="str">
        <f>""&amp;システム取込用シート_WORK!B503</f>
        <v/>
      </c>
      <c r="C503" s="4" t="str">
        <f>""&amp;システム取込用シート_WORK!C503</f>
        <v/>
      </c>
      <c r="D503" s="4" t="str">
        <f>""&amp;システム取込用シート_WORK!D503</f>
        <v/>
      </c>
      <c r="E503" s="4" t="str">
        <f>""&amp;システム取込用シート_WORK!E503</f>
        <v/>
      </c>
      <c r="F503" s="6"/>
    </row>
    <row r="504" spans="1:6">
      <c r="A504" s="4" t="str">
        <f>""&amp;システム取込用シート_WORK!A504</f>
        <v/>
      </c>
      <c r="B504" s="4" t="str">
        <f>""&amp;システム取込用シート_WORK!B504</f>
        <v/>
      </c>
      <c r="C504" s="4" t="str">
        <f>""&amp;システム取込用シート_WORK!C504</f>
        <v/>
      </c>
      <c r="D504" s="4" t="str">
        <f>""&amp;システム取込用シート_WORK!D504</f>
        <v/>
      </c>
      <c r="E504" s="4" t="str">
        <f>""&amp;システム取込用シート_WORK!E504</f>
        <v/>
      </c>
      <c r="F504" s="6"/>
    </row>
  </sheetData>
  <sheetProtection password="EB7D" sheet="1" objects="1" scenario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2"/>
  <sheetViews>
    <sheetView showGridLines="0" workbookViewId="0">
      <selection activeCell="B34" sqref="B34"/>
    </sheetView>
  </sheetViews>
  <sheetFormatPr defaultRowHeight="13.5"/>
  <cols>
    <col min="1" max="1" width="9" style="34"/>
    <col min="2" max="2" width="125.375" style="34" customWidth="1"/>
    <col min="3" max="16384" width="9" style="34"/>
  </cols>
  <sheetData>
    <row r="2" spans="2:2">
      <c r="B2" s="33" t="s">
        <v>106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6"/>
  <sheetViews>
    <sheetView showGridLines="0" view="pageBreakPreview" zoomScale="115" zoomScaleNormal="40" zoomScaleSheetLayoutView="115" workbookViewId="0"/>
  </sheetViews>
  <sheetFormatPr defaultColWidth="15.625" defaultRowHeight="24.95" customHeight="1"/>
  <cols>
    <col min="1" max="16384" width="15.625" style="1"/>
  </cols>
  <sheetData>
    <row r="1" spans="1:9" ht="24.95" customHeight="1">
      <c r="A1" s="118"/>
      <c r="B1" s="118"/>
      <c r="C1" s="118"/>
      <c r="D1" s="118"/>
      <c r="E1" s="118"/>
      <c r="F1" s="118"/>
      <c r="G1" s="118"/>
      <c r="H1" s="118"/>
      <c r="I1" s="118"/>
    </row>
    <row r="2" spans="1:9" ht="24.95" customHeight="1">
      <c r="A2" s="118"/>
      <c r="B2" s="118"/>
      <c r="C2" s="118"/>
      <c r="D2" s="118"/>
      <c r="E2" s="118"/>
      <c r="F2" s="118"/>
      <c r="G2" s="118"/>
      <c r="H2" s="118"/>
      <c r="I2" s="115"/>
    </row>
    <row r="3" spans="1:9" ht="24.95" customHeight="1">
      <c r="A3" s="118"/>
      <c r="B3" s="118"/>
      <c r="C3" s="118"/>
      <c r="D3" s="118"/>
      <c r="E3" s="118"/>
      <c r="F3" s="118"/>
      <c r="G3" s="118"/>
      <c r="H3" s="118"/>
      <c r="I3" s="115"/>
    </row>
    <row r="4" spans="1:9" ht="24.95" customHeight="1">
      <c r="A4" s="118"/>
      <c r="B4" s="118"/>
      <c r="C4" s="118"/>
      <c r="D4" s="118"/>
      <c r="E4" s="118"/>
      <c r="F4" s="118"/>
      <c r="G4" s="118"/>
      <c r="H4" s="118"/>
      <c r="I4" s="116"/>
    </row>
    <row r="5" spans="1:9" ht="24.95" customHeight="1">
      <c r="A5" s="118"/>
      <c r="B5" s="118"/>
      <c r="C5" s="118"/>
      <c r="D5" s="118"/>
      <c r="E5" s="118"/>
      <c r="F5" s="118"/>
      <c r="G5" s="118"/>
      <c r="H5" s="118"/>
      <c r="I5" s="116"/>
    </row>
    <row r="6" spans="1:9" ht="24.95" customHeight="1">
      <c r="A6" s="118"/>
      <c r="B6" s="118"/>
      <c r="C6" s="118"/>
      <c r="D6" s="118"/>
      <c r="E6" s="118"/>
      <c r="F6" s="118"/>
      <c r="G6" s="118"/>
      <c r="H6" s="118"/>
      <c r="I6" s="116"/>
    </row>
    <row r="7" spans="1:9" ht="24.95" customHeight="1">
      <c r="A7" s="118"/>
      <c r="B7" s="118"/>
      <c r="C7" s="118"/>
      <c r="D7" s="118"/>
      <c r="E7" s="118"/>
      <c r="F7" s="118"/>
      <c r="G7" s="118"/>
      <c r="H7" s="118"/>
      <c r="I7" s="116"/>
    </row>
    <row r="8" spans="1:9" ht="24.95" customHeight="1">
      <c r="A8" s="118"/>
      <c r="B8" s="118"/>
      <c r="C8" s="118"/>
      <c r="D8" s="118"/>
      <c r="E8" s="118"/>
      <c r="F8" s="118"/>
      <c r="G8" s="118"/>
      <c r="H8" s="118"/>
      <c r="I8" s="116"/>
    </row>
    <row r="9" spans="1:9" ht="24.95" customHeight="1">
      <c r="A9" s="118"/>
      <c r="B9" s="118"/>
      <c r="C9" s="118"/>
      <c r="D9" s="118"/>
      <c r="E9" s="118"/>
      <c r="F9" s="118"/>
      <c r="G9" s="118"/>
      <c r="H9" s="118"/>
      <c r="I9" s="116"/>
    </row>
    <row r="10" spans="1:9" ht="24.95" customHeight="1">
      <c r="A10" s="118"/>
      <c r="B10" s="118"/>
      <c r="C10" s="118"/>
      <c r="D10" s="118"/>
      <c r="E10" s="118"/>
      <c r="F10" s="118"/>
      <c r="G10" s="118"/>
      <c r="H10" s="118"/>
      <c r="I10" s="116"/>
    </row>
    <row r="11" spans="1:9" ht="24.95" customHeight="1">
      <c r="A11" s="118"/>
      <c r="B11" s="118"/>
      <c r="C11" s="118"/>
      <c r="D11" s="118"/>
      <c r="E11" s="118"/>
      <c r="F11" s="118"/>
      <c r="G11" s="118"/>
      <c r="H11" s="118"/>
      <c r="I11" s="116"/>
    </row>
    <row r="12" spans="1:9" ht="24.95" customHeight="1">
      <c r="A12" s="118"/>
      <c r="B12" s="118"/>
      <c r="C12" s="118"/>
      <c r="D12" s="118"/>
      <c r="E12" s="118"/>
      <c r="F12" s="118"/>
      <c r="G12" s="118"/>
      <c r="H12" s="118"/>
      <c r="I12" s="116"/>
    </row>
    <row r="13" spans="1:9" ht="24.95" customHeight="1">
      <c r="A13" s="118"/>
      <c r="B13" s="118"/>
      <c r="C13" s="118"/>
      <c r="D13" s="118"/>
      <c r="E13" s="118"/>
      <c r="F13" s="118"/>
      <c r="G13" s="118"/>
      <c r="H13" s="118"/>
      <c r="I13" s="116"/>
    </row>
    <row r="14" spans="1:9" ht="24.95" customHeight="1">
      <c r="A14" s="118"/>
      <c r="B14" s="118"/>
      <c r="C14" s="118"/>
      <c r="D14" s="118"/>
      <c r="E14" s="118"/>
      <c r="F14" s="118"/>
      <c r="G14" s="118"/>
      <c r="H14" s="118"/>
      <c r="I14" s="117"/>
    </row>
    <row r="15" spans="1:9" ht="24.95" customHeight="1">
      <c r="A15" s="118"/>
      <c r="B15" s="118"/>
      <c r="C15" s="118"/>
      <c r="D15" s="118"/>
      <c r="E15" s="118"/>
      <c r="F15" s="118"/>
      <c r="G15" s="118"/>
      <c r="H15" s="118"/>
      <c r="I15" s="117"/>
    </row>
    <row r="16" spans="1:9" ht="24.95" customHeight="1">
      <c r="A16" s="118"/>
      <c r="B16" s="118"/>
      <c r="C16" s="118"/>
      <c r="D16" s="118"/>
      <c r="E16" s="118"/>
      <c r="F16" s="118"/>
      <c r="G16" s="118"/>
      <c r="H16" s="118"/>
      <c r="I16" s="117"/>
    </row>
    <row r="17" spans="1:9" ht="24.95" customHeight="1">
      <c r="A17" s="118"/>
      <c r="B17" s="118"/>
      <c r="C17" s="118"/>
      <c r="D17" s="118"/>
      <c r="E17" s="118"/>
      <c r="F17" s="118"/>
      <c r="G17" s="118"/>
      <c r="H17" s="118"/>
      <c r="I17" s="117"/>
    </row>
    <row r="18" spans="1:9" ht="24.95" customHeight="1">
      <c r="A18" s="118"/>
      <c r="B18" s="118"/>
      <c r="C18" s="118"/>
      <c r="D18" s="118"/>
      <c r="E18" s="118"/>
      <c r="F18" s="118"/>
      <c r="G18" s="118"/>
      <c r="H18" s="118"/>
      <c r="I18" s="117"/>
    </row>
    <row r="19" spans="1:9" ht="24.95" customHeight="1">
      <c r="A19" s="118"/>
      <c r="B19" s="118"/>
      <c r="C19" s="118"/>
      <c r="D19" s="118"/>
      <c r="E19" s="118"/>
      <c r="F19" s="118"/>
      <c r="G19" s="118"/>
      <c r="H19" s="118"/>
      <c r="I19" s="117"/>
    </row>
    <row r="20" spans="1:9" ht="24.95" customHeight="1">
      <c r="A20" s="118"/>
      <c r="B20" s="118"/>
      <c r="C20" s="118"/>
      <c r="D20" s="118"/>
      <c r="E20" s="118"/>
      <c r="F20" s="118"/>
      <c r="G20" s="118"/>
      <c r="H20" s="118"/>
      <c r="I20" s="116"/>
    </row>
    <row r="21" spans="1:9" ht="24.95" customHeight="1">
      <c r="A21" s="118"/>
      <c r="B21" s="118"/>
      <c r="C21" s="118"/>
      <c r="D21" s="118"/>
      <c r="E21" s="118"/>
      <c r="F21" s="118"/>
      <c r="G21" s="118"/>
      <c r="H21" s="118"/>
      <c r="I21" s="117"/>
    </row>
    <row r="22" spans="1:9" ht="24.95" customHeight="1">
      <c r="A22" s="118"/>
      <c r="B22" s="118"/>
      <c r="C22" s="118"/>
      <c r="D22" s="118"/>
      <c r="E22" s="118"/>
      <c r="F22" s="118"/>
      <c r="G22" s="118"/>
      <c r="H22" s="118"/>
      <c r="I22" s="117"/>
    </row>
    <row r="23" spans="1:9" ht="24.95" customHeight="1">
      <c r="A23" s="118"/>
      <c r="B23" s="118"/>
      <c r="C23" s="118"/>
      <c r="D23" s="118"/>
      <c r="E23" s="118"/>
      <c r="F23" s="118"/>
      <c r="G23" s="118"/>
      <c r="H23" s="118"/>
    </row>
    <row r="24" spans="1:9" ht="24.95" customHeight="1">
      <c r="A24" s="118"/>
      <c r="B24" s="118"/>
      <c r="C24" s="118"/>
      <c r="D24" s="118"/>
      <c r="E24" s="118"/>
      <c r="F24" s="118"/>
      <c r="G24" s="118"/>
      <c r="H24" s="118"/>
    </row>
    <row r="25" spans="1:9" ht="24.95" customHeight="1">
      <c r="A25" s="118"/>
      <c r="B25" s="118"/>
      <c r="C25" s="118"/>
      <c r="D25" s="118"/>
      <c r="E25" s="118"/>
      <c r="F25" s="118"/>
      <c r="G25" s="118"/>
      <c r="H25" s="118"/>
    </row>
    <row r="26" spans="1:9" ht="24.95" customHeight="1">
      <c r="A26" s="118"/>
      <c r="B26" s="118"/>
      <c r="C26" s="118"/>
      <c r="D26" s="118"/>
      <c r="E26" s="118"/>
      <c r="F26" s="118"/>
      <c r="G26" s="118"/>
      <c r="H26" s="118"/>
    </row>
  </sheetData>
  <sheetProtection selectLockedCells="1" selectUnlockedCells="1"/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scaleWithDoc="0" alignWithMargins="0"/>
  <rowBreaks count="3" manualBreakCount="3">
    <brk id="25" max="5" man="1"/>
    <brk id="47" max="5" man="1"/>
    <brk id="76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FAB32B326C8048A42C93BB262B012D" ma:contentTypeVersion="9" ma:contentTypeDescription="新しいドキュメントを作成します。" ma:contentTypeScope="" ma:versionID="131f7aed6659cf8e1ac98135cd664a35">
  <xsd:schema xmlns:xsd="http://www.w3.org/2001/XMLSchema" xmlns:xs="http://www.w3.org/2001/XMLSchema" xmlns:p="http://schemas.microsoft.com/office/2006/metadata/properties" xmlns:ns2="b4a5865f-2dd5-4f41-b112-2f1d6a8adbc4" xmlns:ns3="d03b5c58-212f-45a8-8bdc-641b117f0e0d" targetNamespace="http://schemas.microsoft.com/office/2006/metadata/properties" ma:root="true" ma:fieldsID="6c5a099ef50daaadc665b3d97e767080" ns2:_="" ns3:_="">
    <xsd:import namespace="b4a5865f-2dd5-4f41-b112-2f1d6a8adbc4"/>
    <xsd:import namespace="d03b5c58-212f-45a8-8bdc-641b117f0e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5865f-2dd5-4f41-b112-2f1d6a8ad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b5c58-212f-45a8-8bdc-641b117f0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830ADC-6578-4CAB-A226-EB26F87DF5EA}"/>
</file>

<file path=customXml/itemProps2.xml><?xml version="1.0" encoding="utf-8"?>
<ds:datastoreItem xmlns:ds="http://schemas.openxmlformats.org/officeDocument/2006/customXml" ds:itemID="{5A40A0CF-15C8-448C-8D56-6294761085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水本 恭央</dc:creator>
  <cp:keywords/>
  <dc:description/>
  <cp:lastModifiedBy>所 夏弥</cp:lastModifiedBy>
  <cp:revision/>
  <dcterms:created xsi:type="dcterms:W3CDTF">2011-04-07T09:02:34Z</dcterms:created>
  <dcterms:modified xsi:type="dcterms:W3CDTF">2022-06-13T01:37:34Z</dcterms:modified>
  <cp:category/>
  <cp:contentStatus/>
</cp:coreProperties>
</file>